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pivotTables/pivotTable1.xml" ContentType="application/vnd.openxmlformats-officedocument.spreadsheetml.pivot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filterPrivacy="1"/>
  <xr:revisionPtr revIDLastSave="0" documentId="13_ncr:1_{74F8E0DE-4C5B-4B52-8AA8-8873C8ABF168}" xr6:coauthVersionLast="45" xr6:coauthVersionMax="45" xr10:uidLastSave="{00000000-0000-0000-0000-000000000000}"/>
  <bookViews>
    <workbookView xWindow="-120" yWindow="-120" windowWidth="20730" windowHeight="11160" tabRatio="813" firstSheet="4" activeTab="5" xr2:uid="{00000000-000D-0000-FFFF-FFFF00000000}"/>
  </bookViews>
  <sheets>
    <sheet name="درج خودکار شماره ردیف" sheetId="16" r:id="rId1"/>
    <sheet name="چلوگیری از ثبت فاصله اضافی" sheetId="15" r:id="rId2"/>
    <sheet name="مخفی کردن بدون ابزار Hide" sheetId="14" r:id="rId3"/>
    <sheet name=" lists" sheetId="13" r:id="rId4"/>
    <sheet name="لیست تو در تو" sheetId="12" r:id="rId5"/>
    <sheet name="قرمز شدن ردیفهای با داده تکراری" sheetId="6" r:id="rId6"/>
    <sheet name="چلوگیری از ثبت داده تکراری" sheetId="7" r:id="rId7"/>
    <sheet name="افزودن صفر به ابتدای کد ملی" sheetId="5" r:id="rId8"/>
    <sheet name="استخراج رتبه واقعی" sheetId="11" r:id="rId9"/>
    <sheet name="lock sheet and cells" sheetId="8" r:id="rId10"/>
    <sheet name="محاسبات تاریخ شمسی" sheetId="2" r:id="rId11"/>
    <sheet name="درج تاریخ با فرمت شمسی" sheetId="1" r:id="rId12"/>
    <sheet name="vlookup +" sheetId="10" r:id="rId13"/>
    <sheet name="vlookup+Row" sheetId="4" r:id="rId14"/>
    <sheet name="vlookup+column+match" sheetId="9" r:id="rId15"/>
  </sheets>
  <definedNames>
    <definedName name="_xlnm._FilterDatabase" localSheetId="6" hidden="1">'چلوگیری از ثبت داده تکراری'!$A$1:$B$1</definedName>
    <definedName name="_xlnm._FilterDatabase" localSheetId="5" hidden="1">'قرمز شدن ردیفهای با داده تکراری'!$A$1:$E$1</definedName>
    <definedName name="acer" localSheetId="1">#REF!</definedName>
    <definedName name="acer" localSheetId="0">#REF!</definedName>
    <definedName name="acer" localSheetId="2">#REF!</definedName>
    <definedName name="acer">' lists'!$G$2:$G$4</definedName>
    <definedName name="ADATA" localSheetId="1">#REF!</definedName>
    <definedName name="ADATA" localSheetId="0">#REF!</definedName>
    <definedName name="ADATA" localSheetId="2">#REF!</definedName>
    <definedName name="ADATA">' lists'!$S$2:$S$4</definedName>
    <definedName name="apple" localSheetId="1">#REF!</definedName>
    <definedName name="apple" localSheetId="0">#REF!</definedName>
    <definedName name="apple" localSheetId="2">#REF!</definedName>
    <definedName name="apple">' lists'!$K$2:$K$4</definedName>
    <definedName name="brother" localSheetId="1">#REF!</definedName>
    <definedName name="brother" localSheetId="0">#REF!</definedName>
    <definedName name="brother" localSheetId="2">#REF!</definedName>
    <definedName name="brother">' lists'!$V$2:$V$4</definedName>
    <definedName name="canon" localSheetId="1">#REF!</definedName>
    <definedName name="canon" localSheetId="0">#REF!</definedName>
    <definedName name="canon" localSheetId="2">#REF!</definedName>
    <definedName name="canon">' lists'!$O$2:$O$4</definedName>
    <definedName name="casio" localSheetId="1">#REF!</definedName>
    <definedName name="casio" localSheetId="0">#REF!</definedName>
    <definedName name="casio" localSheetId="2">#REF!</definedName>
    <definedName name="casio">' lists'!$Q$2:$Q$4</definedName>
    <definedName name="dell" localSheetId="1">#REF!</definedName>
    <definedName name="dell" localSheetId="0">#REF!</definedName>
    <definedName name="dell" localSheetId="2">#REF!</definedName>
    <definedName name="dell">' lists'!$H$2:$H$4</definedName>
    <definedName name="hp" localSheetId="1">#REF!</definedName>
    <definedName name="hp" localSheetId="0">#REF!</definedName>
    <definedName name="hp" localSheetId="2">#REF!</definedName>
    <definedName name="hp">' lists'!$F$2:$F$4</definedName>
    <definedName name="HTC" localSheetId="1">#REF!</definedName>
    <definedName name="HTC" localSheetId="0">#REF!</definedName>
    <definedName name="HTC" localSheetId="2">#REF!</definedName>
    <definedName name="HTC">' lists'!$N$2:$N$4</definedName>
    <definedName name="Huawei" localSheetId="1">#REF!</definedName>
    <definedName name="Huawei" localSheetId="0">#REF!</definedName>
    <definedName name="Huawei" localSheetId="2">#REF!</definedName>
    <definedName name="Huawei">' lists'!$L$2:$L$4</definedName>
    <definedName name="lenovo" localSheetId="1">#REF!</definedName>
    <definedName name="lenovo" localSheetId="0">#REF!</definedName>
    <definedName name="lenovo" localSheetId="2">#REF!</definedName>
    <definedName name="lenovo">' lists'!$I$2:$I$4</definedName>
    <definedName name="LG" localSheetId="1">#REF!</definedName>
    <definedName name="LG" localSheetId="0">#REF!</definedName>
    <definedName name="LG" localSheetId="2">#REF!</definedName>
    <definedName name="LG">' lists'!$M$2:$M$4</definedName>
    <definedName name="mi" localSheetId="1">#REF!</definedName>
    <definedName name="mi" localSheetId="0">#REF!</definedName>
    <definedName name="mi" localSheetId="2">#REF!</definedName>
    <definedName name="mi">' lists'!#REF!</definedName>
    <definedName name="nikon" localSheetId="1">#REF!</definedName>
    <definedName name="nikon" localSheetId="0">#REF!</definedName>
    <definedName name="nikon" localSheetId="2">#REF!</definedName>
    <definedName name="nikon">' lists'!$P$2:$P$4</definedName>
    <definedName name="panasonic" localSheetId="1">#REF!</definedName>
    <definedName name="panasonic" localSheetId="0">#REF!</definedName>
    <definedName name="panasonic" localSheetId="2">#REF!</definedName>
    <definedName name="panasonic">' lists'!$W$2:$W$4</definedName>
    <definedName name="samsung" localSheetId="1">#REF!</definedName>
    <definedName name="samsung" localSheetId="0">#REF!</definedName>
    <definedName name="samsung" localSheetId="2">#REF!</definedName>
    <definedName name="samsung">' lists'!$J$2:$J$4</definedName>
    <definedName name="seagate" localSheetId="1">#REF!</definedName>
    <definedName name="seagate" localSheetId="0">#REF!</definedName>
    <definedName name="seagate" localSheetId="2">#REF!</definedName>
    <definedName name="seagate">' lists'!$T$2:$T$4</definedName>
    <definedName name="silicon" localSheetId="1">#REF!</definedName>
    <definedName name="silicon" localSheetId="0">#REF!</definedName>
    <definedName name="silicon" localSheetId="2">#REF!</definedName>
    <definedName name="silicon">' lists'!$U$2:$U$4</definedName>
    <definedName name="sony" localSheetId="1">#REF!</definedName>
    <definedName name="sony" localSheetId="0">#REF!</definedName>
    <definedName name="sony" localSheetId="2">#REF!</definedName>
    <definedName name="sony">' lists'!$R$2:$R$4</definedName>
    <definedName name="xiaomi" localSheetId="1">#REF!</definedName>
    <definedName name="xiaomi" localSheetId="0">#REF!</definedName>
    <definedName name="xiaomi" localSheetId="2">#REF!</definedName>
    <definedName name="xiaomi">' lists'!#REF!</definedName>
    <definedName name="پاور_بانک" localSheetId="1">#REF!</definedName>
    <definedName name="پاور_بانک" localSheetId="0">#REF!</definedName>
    <definedName name="پاور_بانک" localSheetId="2">#REF!</definedName>
    <definedName name="پاور_بانک">' lists'!#REF!</definedName>
    <definedName name="پرینتر" localSheetId="1">#REF!</definedName>
    <definedName name="پرینتر" localSheetId="0">#REF!</definedName>
    <definedName name="پرینتر" localSheetId="2">#REF!</definedName>
    <definedName name="پرینتر">' lists'!$E$2:$E$7</definedName>
    <definedName name="دوربین" localSheetId="1">#REF!</definedName>
    <definedName name="دوربین" localSheetId="0">#REF!</definedName>
    <definedName name="دوربین" localSheetId="2">#REF!</definedName>
    <definedName name="دوربین">' lists'!$C$2:$C$6</definedName>
    <definedName name="موبایل" localSheetId="1">#REF!</definedName>
    <definedName name="موبایل" localSheetId="0">#REF!</definedName>
    <definedName name="موبایل" localSheetId="2">#REF!</definedName>
    <definedName name="موبایل">' lists'!$B$2:$B$10</definedName>
    <definedName name="نوتبوک" localSheetId="1">#REF!</definedName>
    <definedName name="نوتبوک" localSheetId="0">#REF!</definedName>
    <definedName name="نوتبوک" localSheetId="2">#REF!</definedName>
    <definedName name="نوتبوک">' lists'!$A$2:$A$7</definedName>
    <definedName name="هارد" localSheetId="1">#REF!</definedName>
    <definedName name="هارد" localSheetId="0">#REF!</definedName>
    <definedName name="هارد" localSheetId="2">#REF!</definedName>
    <definedName name="هارد">' lists'!$D$2:$D$6</definedName>
  </definedNames>
  <calcPr calcId="181029"/>
  <pivotCaches>
    <pivotCache cacheId="0" r:id="rId1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6" l="1"/>
  <c r="A4" i="16"/>
  <c r="A5" i="16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3" i="11"/>
  <c r="F4" i="11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" i="11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" i="11"/>
  <c r="D2" i="11"/>
  <c r="D3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Q3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1209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C1261" i="2"/>
  <c r="C1262" i="2"/>
  <c r="C1263" i="2"/>
  <c r="C1264" i="2"/>
  <c r="C1265" i="2"/>
  <c r="C1266" i="2"/>
  <c r="C1267" i="2"/>
  <c r="C1268" i="2"/>
  <c r="C1269" i="2"/>
  <c r="C1270" i="2"/>
  <c r="C1271" i="2"/>
  <c r="C1272" i="2"/>
  <c r="C1273" i="2"/>
  <c r="C1274" i="2"/>
  <c r="C1275" i="2"/>
  <c r="C1276" i="2"/>
  <c r="C1277" i="2"/>
  <c r="C1278" i="2"/>
  <c r="C1279" i="2"/>
  <c r="C1280" i="2"/>
  <c r="C1281" i="2"/>
  <c r="C1282" i="2"/>
  <c r="C1283" i="2"/>
  <c r="C1284" i="2"/>
  <c r="C1285" i="2"/>
  <c r="C1286" i="2"/>
  <c r="C1287" i="2"/>
  <c r="C1288" i="2"/>
  <c r="C1289" i="2"/>
  <c r="C1290" i="2"/>
  <c r="C1291" i="2"/>
  <c r="C1292" i="2"/>
  <c r="C1293" i="2"/>
  <c r="C1294" i="2"/>
  <c r="C1295" i="2"/>
  <c r="C1296" i="2"/>
  <c r="C1297" i="2"/>
  <c r="C1298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27" i="2"/>
  <c r="C1328" i="2"/>
  <c r="C1329" i="2"/>
  <c r="C1330" i="2"/>
  <c r="C1331" i="2"/>
  <c r="C1332" i="2"/>
  <c r="C1333" i="2"/>
  <c r="C1334" i="2"/>
  <c r="C1335" i="2"/>
  <c r="C1336" i="2"/>
  <c r="C1337" i="2"/>
  <c r="C1338" i="2"/>
  <c r="C1339" i="2"/>
  <c r="C1340" i="2"/>
  <c r="C1341" i="2"/>
  <c r="C1342" i="2"/>
  <c r="C1343" i="2"/>
  <c r="C1344" i="2"/>
  <c r="C1345" i="2"/>
  <c r="C1346" i="2"/>
  <c r="C1347" i="2"/>
  <c r="C1348" i="2"/>
  <c r="C1349" i="2"/>
  <c r="C1350" i="2"/>
  <c r="C1351" i="2"/>
  <c r="C1352" i="2"/>
  <c r="C1353" i="2"/>
  <c r="C1354" i="2"/>
  <c r="C1355" i="2"/>
  <c r="C1356" i="2"/>
  <c r="C1357" i="2"/>
  <c r="C1358" i="2"/>
  <c r="C1359" i="2"/>
  <c r="C1360" i="2"/>
  <c r="C1361" i="2"/>
  <c r="C1362" i="2"/>
  <c r="C1363" i="2"/>
  <c r="C1364" i="2"/>
  <c r="C1365" i="2"/>
  <c r="C1366" i="2"/>
  <c r="C1367" i="2"/>
  <c r="C1368" i="2"/>
  <c r="C1369" i="2"/>
  <c r="C1370" i="2"/>
  <c r="C1371" i="2"/>
  <c r="C1372" i="2"/>
  <c r="C1373" i="2"/>
  <c r="C1374" i="2"/>
  <c r="C1375" i="2"/>
  <c r="C1376" i="2"/>
  <c r="C1377" i="2"/>
  <c r="C1378" i="2"/>
  <c r="C1379" i="2"/>
  <c r="C1380" i="2"/>
  <c r="C1381" i="2"/>
  <c r="C1382" i="2"/>
  <c r="C1383" i="2"/>
  <c r="C1384" i="2"/>
  <c r="C1385" i="2"/>
  <c r="C1386" i="2"/>
  <c r="C1387" i="2"/>
  <c r="C1388" i="2"/>
  <c r="C1389" i="2"/>
  <c r="C1390" i="2"/>
  <c r="C1391" i="2"/>
  <c r="C1392" i="2"/>
  <c r="C1393" i="2"/>
  <c r="C1394" i="2"/>
  <c r="C1395" i="2"/>
  <c r="C1396" i="2"/>
  <c r="C1397" i="2"/>
  <c r="C1398" i="2"/>
  <c r="C1399" i="2"/>
  <c r="C1400" i="2"/>
  <c r="C1401" i="2"/>
  <c r="C1402" i="2"/>
  <c r="C1403" i="2"/>
  <c r="C1404" i="2"/>
  <c r="C1405" i="2"/>
  <c r="C1406" i="2"/>
  <c r="C1407" i="2"/>
  <c r="C1408" i="2"/>
  <c r="C1409" i="2"/>
  <c r="C1410" i="2"/>
  <c r="C1411" i="2"/>
  <c r="C1412" i="2"/>
  <c r="C1413" i="2"/>
  <c r="C1414" i="2"/>
  <c r="C1415" i="2"/>
  <c r="C1416" i="2"/>
  <c r="C1417" i="2"/>
  <c r="C1418" i="2"/>
  <c r="C1419" i="2"/>
  <c r="C1420" i="2"/>
  <c r="C1421" i="2"/>
  <c r="C1422" i="2"/>
  <c r="C1423" i="2"/>
  <c r="C1424" i="2"/>
  <c r="C1425" i="2"/>
  <c r="C1426" i="2"/>
  <c r="C1427" i="2"/>
  <c r="C1428" i="2"/>
  <c r="C1429" i="2"/>
  <c r="C1430" i="2"/>
  <c r="C1431" i="2"/>
  <c r="C1432" i="2"/>
  <c r="C1433" i="2"/>
  <c r="C1434" i="2"/>
  <c r="C1435" i="2"/>
  <c r="C1436" i="2"/>
  <c r="C1437" i="2"/>
  <c r="C1438" i="2"/>
  <c r="C1439" i="2"/>
  <c r="C1440" i="2"/>
  <c r="C1441" i="2"/>
  <c r="C1442" i="2"/>
  <c r="C1443" i="2"/>
  <c r="C1444" i="2"/>
  <c r="C1445" i="2"/>
  <c r="C1446" i="2"/>
  <c r="C1447" i="2"/>
  <c r="C1448" i="2"/>
  <c r="C1449" i="2"/>
  <c r="C1450" i="2"/>
  <c r="C1451" i="2"/>
  <c r="C1452" i="2"/>
  <c r="C1453" i="2"/>
  <c r="C1454" i="2"/>
  <c r="C1455" i="2"/>
  <c r="C1456" i="2"/>
  <c r="C1457" i="2"/>
  <c r="C1458" i="2"/>
  <c r="C1459" i="2"/>
  <c r="C1460" i="2"/>
  <c r="C146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1003" i="2"/>
  <c r="D1004" i="2"/>
  <c r="D1005" i="2"/>
  <c r="D1006" i="2"/>
  <c r="D1007" i="2"/>
  <c r="D1008" i="2"/>
  <c r="D1009" i="2"/>
  <c r="D1010" i="2"/>
  <c r="D1011" i="2"/>
  <c r="D1012" i="2"/>
  <c r="D1013" i="2"/>
  <c r="D1014" i="2"/>
  <c r="D1015" i="2"/>
  <c r="D1016" i="2"/>
  <c r="D1017" i="2"/>
  <c r="D1018" i="2"/>
  <c r="D1019" i="2"/>
  <c r="D1020" i="2"/>
  <c r="D1021" i="2"/>
  <c r="D1022" i="2"/>
  <c r="D1023" i="2"/>
  <c r="D1024" i="2"/>
  <c r="D1025" i="2"/>
  <c r="D1026" i="2"/>
  <c r="D1027" i="2"/>
  <c r="D1028" i="2"/>
  <c r="D1029" i="2"/>
  <c r="D1030" i="2"/>
  <c r="D1031" i="2"/>
  <c r="D1032" i="2"/>
  <c r="D1033" i="2"/>
  <c r="D1034" i="2"/>
  <c r="D1035" i="2"/>
  <c r="D1036" i="2"/>
  <c r="D1037" i="2"/>
  <c r="D1038" i="2"/>
  <c r="D1039" i="2"/>
  <c r="D1040" i="2"/>
  <c r="D1041" i="2"/>
  <c r="D1042" i="2"/>
  <c r="D1043" i="2"/>
  <c r="D1044" i="2"/>
  <c r="D1045" i="2"/>
  <c r="D1046" i="2"/>
  <c r="D1047" i="2"/>
  <c r="D1048" i="2"/>
  <c r="D1049" i="2"/>
  <c r="D1050" i="2"/>
  <c r="D1051" i="2"/>
  <c r="D1052" i="2"/>
  <c r="D1053" i="2"/>
  <c r="D1054" i="2"/>
  <c r="D1055" i="2"/>
  <c r="D1056" i="2"/>
  <c r="D1057" i="2"/>
  <c r="D1058" i="2"/>
  <c r="D1059" i="2"/>
  <c r="D1060" i="2"/>
  <c r="D1061" i="2"/>
  <c r="D1062" i="2"/>
  <c r="D1063" i="2"/>
  <c r="D1064" i="2"/>
  <c r="D1065" i="2"/>
  <c r="D1066" i="2"/>
  <c r="D1067" i="2"/>
  <c r="D1068" i="2"/>
  <c r="D1069" i="2"/>
  <c r="D1070" i="2"/>
  <c r="D1071" i="2"/>
  <c r="D1072" i="2"/>
  <c r="D1073" i="2"/>
  <c r="D1074" i="2"/>
  <c r="D1075" i="2"/>
  <c r="D1076" i="2"/>
  <c r="D1077" i="2"/>
  <c r="D1078" i="2"/>
  <c r="D1079" i="2"/>
  <c r="D1080" i="2"/>
  <c r="D1081" i="2"/>
  <c r="D1082" i="2"/>
  <c r="D1083" i="2"/>
  <c r="D1084" i="2"/>
  <c r="D1085" i="2"/>
  <c r="D1086" i="2"/>
  <c r="D1087" i="2"/>
  <c r="D1088" i="2"/>
  <c r="D1089" i="2"/>
  <c r="D1090" i="2"/>
  <c r="D1091" i="2"/>
  <c r="D1092" i="2"/>
  <c r="D1093" i="2"/>
  <c r="D1094" i="2"/>
  <c r="D1095" i="2"/>
  <c r="D1096" i="2"/>
  <c r="D1097" i="2"/>
  <c r="D1098" i="2"/>
  <c r="D1099" i="2"/>
  <c r="D1100" i="2"/>
  <c r="D1101" i="2"/>
  <c r="D1102" i="2"/>
  <c r="D1103" i="2"/>
  <c r="D1104" i="2"/>
  <c r="D1105" i="2"/>
  <c r="D1106" i="2"/>
  <c r="D1107" i="2"/>
  <c r="D1108" i="2"/>
  <c r="D1109" i="2"/>
  <c r="D1110" i="2"/>
  <c r="D1111" i="2"/>
  <c r="D1112" i="2"/>
  <c r="D1113" i="2"/>
  <c r="D1114" i="2"/>
  <c r="D1115" i="2"/>
  <c r="D1116" i="2"/>
  <c r="D1117" i="2"/>
  <c r="D1118" i="2"/>
  <c r="D1119" i="2"/>
  <c r="D1120" i="2"/>
  <c r="D1121" i="2"/>
  <c r="D1122" i="2"/>
  <c r="D1123" i="2"/>
  <c r="D1124" i="2"/>
  <c r="D1125" i="2"/>
  <c r="D1126" i="2"/>
  <c r="D1127" i="2"/>
  <c r="D1128" i="2"/>
  <c r="D1129" i="2"/>
  <c r="D1130" i="2"/>
  <c r="D1131" i="2"/>
  <c r="D1132" i="2"/>
  <c r="D1133" i="2"/>
  <c r="D1134" i="2"/>
  <c r="D1135" i="2"/>
  <c r="D1136" i="2"/>
  <c r="D1137" i="2"/>
  <c r="D1138" i="2"/>
  <c r="D1139" i="2"/>
  <c r="D1140" i="2"/>
  <c r="D1141" i="2"/>
  <c r="D1142" i="2"/>
  <c r="D1143" i="2"/>
  <c r="D1144" i="2"/>
  <c r="D1145" i="2"/>
  <c r="D1146" i="2"/>
  <c r="D1147" i="2"/>
  <c r="D1148" i="2"/>
  <c r="D1149" i="2"/>
  <c r="D1150" i="2"/>
  <c r="D1151" i="2"/>
  <c r="D1152" i="2"/>
  <c r="D1153" i="2"/>
  <c r="D1154" i="2"/>
  <c r="D1155" i="2"/>
  <c r="D1156" i="2"/>
  <c r="D1157" i="2"/>
  <c r="D1158" i="2"/>
  <c r="D1159" i="2"/>
  <c r="D1160" i="2"/>
  <c r="D1161" i="2"/>
  <c r="D1162" i="2"/>
  <c r="D1163" i="2"/>
  <c r="D1164" i="2"/>
  <c r="D1165" i="2"/>
  <c r="D1166" i="2"/>
  <c r="D1167" i="2"/>
  <c r="D1168" i="2"/>
  <c r="D1169" i="2"/>
  <c r="D1170" i="2"/>
  <c r="D1171" i="2"/>
  <c r="D1172" i="2"/>
  <c r="D1173" i="2"/>
  <c r="D1174" i="2"/>
  <c r="D1175" i="2"/>
  <c r="D1176" i="2"/>
  <c r="D1177" i="2"/>
  <c r="D1178" i="2"/>
  <c r="D1179" i="2"/>
  <c r="D1180" i="2"/>
  <c r="D1181" i="2"/>
  <c r="D1182" i="2"/>
  <c r="D1183" i="2"/>
  <c r="D1184" i="2"/>
  <c r="D1185" i="2"/>
  <c r="D1186" i="2"/>
  <c r="D1187" i="2"/>
  <c r="D1188" i="2"/>
  <c r="D1189" i="2"/>
  <c r="D1190" i="2"/>
  <c r="D1191" i="2"/>
  <c r="D1192" i="2"/>
  <c r="D1193" i="2"/>
  <c r="D1194" i="2"/>
  <c r="D1195" i="2"/>
  <c r="D1196" i="2"/>
  <c r="D1197" i="2"/>
  <c r="D1198" i="2"/>
  <c r="D1199" i="2"/>
  <c r="D1200" i="2"/>
  <c r="D1201" i="2"/>
  <c r="D1202" i="2"/>
  <c r="D1203" i="2"/>
  <c r="D1204" i="2"/>
  <c r="D1205" i="2"/>
  <c r="D1206" i="2"/>
  <c r="D1207" i="2"/>
  <c r="D1208" i="2"/>
  <c r="D1209" i="2"/>
  <c r="D1210" i="2"/>
  <c r="D1211" i="2"/>
  <c r="D1212" i="2"/>
  <c r="D1213" i="2"/>
  <c r="D1214" i="2"/>
  <c r="D1215" i="2"/>
  <c r="D1216" i="2"/>
  <c r="D1217" i="2"/>
  <c r="D1218" i="2"/>
  <c r="D1219" i="2"/>
  <c r="D1220" i="2"/>
  <c r="D1221" i="2"/>
  <c r="D1222" i="2"/>
  <c r="D1223" i="2"/>
  <c r="D1224" i="2"/>
  <c r="D1225" i="2"/>
  <c r="D1226" i="2"/>
  <c r="D1227" i="2"/>
  <c r="D1228" i="2"/>
  <c r="D1229" i="2"/>
  <c r="D1230" i="2"/>
  <c r="D1231" i="2"/>
  <c r="D1232" i="2"/>
  <c r="D1233" i="2"/>
  <c r="D1234" i="2"/>
  <c r="D1235" i="2"/>
  <c r="D1236" i="2"/>
  <c r="D1237" i="2"/>
  <c r="D1238" i="2"/>
  <c r="D1239" i="2"/>
  <c r="D1240" i="2"/>
  <c r="D1241" i="2"/>
  <c r="D1242" i="2"/>
  <c r="D1243" i="2"/>
  <c r="D1244" i="2"/>
  <c r="D1245" i="2"/>
  <c r="D1246" i="2"/>
  <c r="D1247" i="2"/>
  <c r="D1248" i="2"/>
  <c r="D1249" i="2"/>
  <c r="D1250" i="2"/>
  <c r="D1251" i="2"/>
  <c r="D1252" i="2"/>
  <c r="D1253" i="2"/>
  <c r="D1254" i="2"/>
  <c r="D1255" i="2"/>
  <c r="D1256" i="2"/>
  <c r="D1257" i="2"/>
  <c r="D1258" i="2"/>
  <c r="D1259" i="2"/>
  <c r="D1260" i="2"/>
  <c r="D1261" i="2"/>
  <c r="D1262" i="2"/>
  <c r="D1263" i="2"/>
  <c r="D1264" i="2"/>
  <c r="D1265" i="2"/>
  <c r="D1266" i="2"/>
  <c r="D1267" i="2"/>
  <c r="D1268" i="2"/>
  <c r="D1269" i="2"/>
  <c r="D1270" i="2"/>
  <c r="D1271" i="2"/>
  <c r="D1272" i="2"/>
  <c r="D1273" i="2"/>
  <c r="D1274" i="2"/>
  <c r="D1275" i="2"/>
  <c r="D1276" i="2"/>
  <c r="D1277" i="2"/>
  <c r="D1278" i="2"/>
  <c r="D1279" i="2"/>
  <c r="D1280" i="2"/>
  <c r="D1281" i="2"/>
  <c r="D1282" i="2"/>
  <c r="D1283" i="2"/>
  <c r="D1284" i="2"/>
  <c r="D1285" i="2"/>
  <c r="D1286" i="2"/>
  <c r="D1287" i="2"/>
  <c r="D1288" i="2"/>
  <c r="D1289" i="2"/>
  <c r="D1290" i="2"/>
  <c r="D1291" i="2"/>
  <c r="D1292" i="2"/>
  <c r="D1293" i="2"/>
  <c r="D1294" i="2"/>
  <c r="D1295" i="2"/>
  <c r="D1296" i="2"/>
  <c r="D1297" i="2"/>
  <c r="D1298" i="2"/>
  <c r="D1299" i="2"/>
  <c r="D1300" i="2"/>
  <c r="D1301" i="2"/>
  <c r="D1302" i="2"/>
  <c r="D1303" i="2"/>
  <c r="D1304" i="2"/>
  <c r="D1305" i="2"/>
  <c r="D1306" i="2"/>
  <c r="D1307" i="2"/>
  <c r="D1308" i="2"/>
  <c r="D1309" i="2"/>
  <c r="D1310" i="2"/>
  <c r="D1311" i="2"/>
  <c r="D1312" i="2"/>
  <c r="D1313" i="2"/>
  <c r="D1314" i="2"/>
  <c r="D1315" i="2"/>
  <c r="D1316" i="2"/>
  <c r="D1317" i="2"/>
  <c r="D1318" i="2"/>
  <c r="D1319" i="2"/>
  <c r="D1320" i="2"/>
  <c r="D1321" i="2"/>
  <c r="D1322" i="2"/>
  <c r="D1323" i="2"/>
  <c r="D1324" i="2"/>
  <c r="D1325" i="2"/>
  <c r="D1326" i="2"/>
  <c r="D1327" i="2"/>
  <c r="D1328" i="2"/>
  <c r="D1329" i="2"/>
  <c r="D1330" i="2"/>
  <c r="D1331" i="2"/>
  <c r="D1332" i="2"/>
  <c r="D1333" i="2"/>
  <c r="D1334" i="2"/>
  <c r="D1335" i="2"/>
  <c r="D1336" i="2"/>
  <c r="D1337" i="2"/>
  <c r="D1338" i="2"/>
  <c r="D1339" i="2"/>
  <c r="D1340" i="2"/>
  <c r="D1341" i="2"/>
  <c r="D1342" i="2"/>
  <c r="D1343" i="2"/>
  <c r="D1344" i="2"/>
  <c r="D1345" i="2"/>
  <c r="D1346" i="2"/>
  <c r="D1347" i="2"/>
  <c r="D1348" i="2"/>
  <c r="D1349" i="2"/>
  <c r="D1350" i="2"/>
  <c r="D1351" i="2"/>
  <c r="D1352" i="2"/>
  <c r="D1353" i="2"/>
  <c r="D1354" i="2"/>
  <c r="D1355" i="2"/>
  <c r="D1356" i="2"/>
  <c r="D1357" i="2"/>
  <c r="D1358" i="2"/>
  <c r="D1359" i="2"/>
  <c r="D1360" i="2"/>
  <c r="D1361" i="2"/>
  <c r="D1362" i="2"/>
  <c r="D1363" i="2"/>
  <c r="D1364" i="2"/>
  <c r="D1365" i="2"/>
  <c r="D1366" i="2"/>
  <c r="D1367" i="2"/>
  <c r="D1368" i="2"/>
  <c r="D1369" i="2"/>
  <c r="D1370" i="2"/>
  <c r="D1371" i="2"/>
  <c r="D1372" i="2"/>
  <c r="D1373" i="2"/>
  <c r="D1374" i="2"/>
  <c r="D1375" i="2"/>
  <c r="D1376" i="2"/>
  <c r="D1377" i="2"/>
  <c r="D1378" i="2"/>
  <c r="D1379" i="2"/>
  <c r="D1380" i="2"/>
  <c r="D1381" i="2"/>
  <c r="D1382" i="2"/>
  <c r="D1383" i="2"/>
  <c r="D1384" i="2"/>
  <c r="D1385" i="2"/>
  <c r="D1386" i="2"/>
  <c r="D1387" i="2"/>
  <c r="D1388" i="2"/>
  <c r="D1389" i="2"/>
  <c r="D1390" i="2"/>
  <c r="D1391" i="2"/>
  <c r="D1392" i="2"/>
  <c r="D1393" i="2"/>
  <c r="D1394" i="2"/>
  <c r="D1395" i="2"/>
  <c r="D1396" i="2"/>
  <c r="D1397" i="2"/>
  <c r="D1398" i="2"/>
  <c r="D1399" i="2"/>
  <c r="D1400" i="2"/>
  <c r="D1401" i="2"/>
  <c r="D1402" i="2"/>
  <c r="D1403" i="2"/>
  <c r="D1404" i="2"/>
  <c r="D1405" i="2"/>
  <c r="D1406" i="2"/>
  <c r="D1407" i="2"/>
  <c r="D1408" i="2"/>
  <c r="D1409" i="2"/>
  <c r="D1410" i="2"/>
  <c r="D1411" i="2"/>
  <c r="D1412" i="2"/>
  <c r="D1413" i="2"/>
  <c r="D1414" i="2"/>
  <c r="D1415" i="2"/>
  <c r="D1416" i="2"/>
  <c r="D1417" i="2"/>
  <c r="D1418" i="2"/>
  <c r="D1419" i="2"/>
  <c r="D1420" i="2"/>
  <c r="D1421" i="2"/>
  <c r="D1422" i="2"/>
  <c r="D1423" i="2"/>
  <c r="D1424" i="2"/>
  <c r="D1425" i="2"/>
  <c r="D1426" i="2"/>
  <c r="D1427" i="2"/>
  <c r="D1428" i="2"/>
  <c r="D1429" i="2"/>
  <c r="D1430" i="2"/>
  <c r="D1431" i="2"/>
  <c r="D1432" i="2"/>
  <c r="D1433" i="2"/>
  <c r="D1434" i="2"/>
  <c r="D1435" i="2"/>
  <c r="D1436" i="2"/>
  <c r="D1437" i="2"/>
  <c r="D1438" i="2"/>
  <c r="D1439" i="2"/>
  <c r="D1440" i="2"/>
  <c r="D1441" i="2"/>
  <c r="D1442" i="2"/>
  <c r="D1443" i="2"/>
  <c r="D1444" i="2"/>
  <c r="D1445" i="2"/>
  <c r="D1446" i="2"/>
  <c r="D1447" i="2"/>
  <c r="D1448" i="2"/>
  <c r="D1449" i="2"/>
  <c r="D1450" i="2"/>
  <c r="D1451" i="2"/>
  <c r="D1452" i="2"/>
  <c r="D1453" i="2"/>
  <c r="D1454" i="2"/>
  <c r="D1455" i="2"/>
  <c r="D1456" i="2"/>
  <c r="D1457" i="2"/>
  <c r="D1458" i="2"/>
  <c r="D1459" i="2"/>
  <c r="D1460" i="2"/>
  <c r="D146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6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4" i="2"/>
  <c r="E1295" i="2"/>
  <c r="E1296" i="2"/>
  <c r="E1297" i="2"/>
  <c r="E1298" i="2"/>
  <c r="E1299" i="2"/>
  <c r="E1300" i="2"/>
  <c r="E1301" i="2"/>
  <c r="E1302" i="2"/>
  <c r="E1303" i="2"/>
  <c r="E1304" i="2"/>
  <c r="E1305" i="2"/>
  <c r="E1306" i="2"/>
  <c r="E1307" i="2"/>
  <c r="E1308" i="2"/>
  <c r="E1309" i="2"/>
  <c r="E1310" i="2"/>
  <c r="E1311" i="2"/>
  <c r="E1312" i="2"/>
  <c r="E1313" i="2"/>
  <c r="E1314" i="2"/>
  <c r="E1315" i="2"/>
  <c r="E1316" i="2"/>
  <c r="E1317" i="2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0" i="2"/>
  <c r="E1361" i="2"/>
  <c r="E1362" i="2"/>
  <c r="E1363" i="2"/>
  <c r="E1364" i="2"/>
  <c r="E1365" i="2"/>
  <c r="E1366" i="2"/>
  <c r="E1367" i="2"/>
  <c r="E1368" i="2"/>
  <c r="E1369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8" i="2"/>
  <c r="E1389" i="2"/>
  <c r="E1390" i="2"/>
  <c r="E1391" i="2"/>
  <c r="E1392" i="2"/>
  <c r="E1393" i="2"/>
  <c r="E1394" i="2"/>
  <c r="E1395" i="2"/>
  <c r="E1396" i="2"/>
  <c r="E1397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29" i="2"/>
  <c r="E1430" i="2"/>
  <c r="E1431" i="2"/>
  <c r="E1432" i="2"/>
  <c r="E1433" i="2"/>
  <c r="E1434" i="2"/>
  <c r="E1435" i="2"/>
  <c r="E1436" i="2"/>
  <c r="E1437" i="2"/>
  <c r="E1438" i="2"/>
  <c r="E1439" i="2"/>
  <c r="E1440" i="2"/>
  <c r="E1441" i="2"/>
  <c r="E1442" i="2"/>
  <c r="E1443" i="2"/>
  <c r="E1444" i="2"/>
  <c r="E1445" i="2"/>
  <c r="E1446" i="2"/>
  <c r="E1447" i="2"/>
  <c r="E1448" i="2"/>
  <c r="E1449" i="2"/>
  <c r="E1450" i="2"/>
  <c r="E1451" i="2"/>
  <c r="E1452" i="2"/>
  <c r="E1453" i="2"/>
  <c r="E1454" i="2"/>
  <c r="E1455" i="2"/>
  <c r="E1456" i="2"/>
  <c r="E1457" i="2"/>
  <c r="E1458" i="2"/>
  <c r="E1459" i="2"/>
  <c r="E1460" i="2"/>
  <c r="E146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1033" i="2"/>
  <c r="F1034" i="2"/>
  <c r="F1035" i="2"/>
  <c r="F1036" i="2"/>
  <c r="F1037" i="2"/>
  <c r="F1038" i="2"/>
  <c r="F1039" i="2"/>
  <c r="F1040" i="2"/>
  <c r="F1041" i="2"/>
  <c r="F1042" i="2"/>
  <c r="F1043" i="2"/>
  <c r="F1044" i="2"/>
  <c r="F1045" i="2"/>
  <c r="F1046" i="2"/>
  <c r="F1047" i="2"/>
  <c r="F1048" i="2"/>
  <c r="F1049" i="2"/>
  <c r="F1050" i="2"/>
  <c r="F1051" i="2"/>
  <c r="F1052" i="2"/>
  <c r="F1053" i="2"/>
  <c r="F1054" i="2"/>
  <c r="F1055" i="2"/>
  <c r="F1056" i="2"/>
  <c r="F1057" i="2"/>
  <c r="F1058" i="2"/>
  <c r="F1059" i="2"/>
  <c r="F1060" i="2"/>
  <c r="F1061" i="2"/>
  <c r="F1062" i="2"/>
  <c r="F1063" i="2"/>
  <c r="F1064" i="2"/>
  <c r="F1065" i="2"/>
  <c r="F1066" i="2"/>
  <c r="F1067" i="2"/>
  <c r="F1068" i="2"/>
  <c r="F1069" i="2"/>
  <c r="F1070" i="2"/>
  <c r="F1071" i="2"/>
  <c r="F1072" i="2"/>
  <c r="F1073" i="2"/>
  <c r="F1074" i="2"/>
  <c r="F1075" i="2"/>
  <c r="F1076" i="2"/>
  <c r="F1077" i="2"/>
  <c r="F1078" i="2"/>
  <c r="F1079" i="2"/>
  <c r="F1080" i="2"/>
  <c r="F1081" i="2"/>
  <c r="F1082" i="2"/>
  <c r="F1083" i="2"/>
  <c r="F1084" i="2"/>
  <c r="F1085" i="2"/>
  <c r="F1086" i="2"/>
  <c r="F1087" i="2"/>
  <c r="F1088" i="2"/>
  <c r="F1089" i="2"/>
  <c r="F1090" i="2"/>
  <c r="F1091" i="2"/>
  <c r="F1092" i="2"/>
  <c r="F1093" i="2"/>
  <c r="F1094" i="2"/>
  <c r="F1095" i="2"/>
  <c r="F1096" i="2"/>
  <c r="F1097" i="2"/>
  <c r="F1098" i="2"/>
  <c r="F1099" i="2"/>
  <c r="F1100" i="2"/>
  <c r="F1101" i="2"/>
  <c r="F1102" i="2"/>
  <c r="F1103" i="2"/>
  <c r="F1104" i="2"/>
  <c r="F1105" i="2"/>
  <c r="F1106" i="2"/>
  <c r="F1107" i="2"/>
  <c r="F1108" i="2"/>
  <c r="F1109" i="2"/>
  <c r="F1110" i="2"/>
  <c r="F1111" i="2"/>
  <c r="F1112" i="2"/>
  <c r="F1113" i="2"/>
  <c r="F1114" i="2"/>
  <c r="F1115" i="2"/>
  <c r="F1116" i="2"/>
  <c r="F1117" i="2"/>
  <c r="F1118" i="2"/>
  <c r="F1119" i="2"/>
  <c r="F1120" i="2"/>
  <c r="F1121" i="2"/>
  <c r="F1122" i="2"/>
  <c r="F1123" i="2"/>
  <c r="F1124" i="2"/>
  <c r="F1125" i="2"/>
  <c r="F1126" i="2"/>
  <c r="F1127" i="2"/>
  <c r="F1128" i="2"/>
  <c r="F1129" i="2"/>
  <c r="F1130" i="2"/>
  <c r="F1131" i="2"/>
  <c r="F1132" i="2"/>
  <c r="F1133" i="2"/>
  <c r="F1134" i="2"/>
  <c r="F1135" i="2"/>
  <c r="F1136" i="2"/>
  <c r="F1137" i="2"/>
  <c r="F1138" i="2"/>
  <c r="F1139" i="2"/>
  <c r="F1140" i="2"/>
  <c r="F1141" i="2"/>
  <c r="F1142" i="2"/>
  <c r="F1143" i="2"/>
  <c r="F1144" i="2"/>
  <c r="F1145" i="2"/>
  <c r="F1146" i="2"/>
  <c r="F1147" i="2"/>
  <c r="F1148" i="2"/>
  <c r="F1149" i="2"/>
  <c r="F1150" i="2"/>
  <c r="F1151" i="2"/>
  <c r="F1152" i="2"/>
  <c r="F1153" i="2"/>
  <c r="F1154" i="2"/>
  <c r="F1155" i="2"/>
  <c r="F1156" i="2"/>
  <c r="F1157" i="2"/>
  <c r="F1158" i="2"/>
  <c r="F1159" i="2"/>
  <c r="F1160" i="2"/>
  <c r="F1161" i="2"/>
  <c r="F1162" i="2"/>
  <c r="F1163" i="2"/>
  <c r="F1164" i="2"/>
  <c r="F1165" i="2"/>
  <c r="F1166" i="2"/>
  <c r="F1167" i="2"/>
  <c r="F1168" i="2"/>
  <c r="F1169" i="2"/>
  <c r="F1170" i="2"/>
  <c r="F1171" i="2"/>
  <c r="F1172" i="2"/>
  <c r="F1173" i="2"/>
  <c r="F1174" i="2"/>
  <c r="F1175" i="2"/>
  <c r="F1176" i="2"/>
  <c r="F1177" i="2"/>
  <c r="F1178" i="2"/>
  <c r="F1179" i="2"/>
  <c r="F1180" i="2"/>
  <c r="F1181" i="2"/>
  <c r="F1182" i="2"/>
  <c r="F1183" i="2"/>
  <c r="F1184" i="2"/>
  <c r="F1185" i="2"/>
  <c r="F1186" i="2"/>
  <c r="F1187" i="2"/>
  <c r="F1188" i="2"/>
  <c r="F1189" i="2"/>
  <c r="F1190" i="2"/>
  <c r="F1191" i="2"/>
  <c r="F1192" i="2"/>
  <c r="F1193" i="2"/>
  <c r="F1194" i="2"/>
  <c r="F1195" i="2"/>
  <c r="F1196" i="2"/>
  <c r="F1197" i="2"/>
  <c r="F1198" i="2"/>
  <c r="F1199" i="2"/>
  <c r="F1200" i="2"/>
  <c r="F1201" i="2"/>
  <c r="F1202" i="2"/>
  <c r="F1203" i="2"/>
  <c r="F1204" i="2"/>
  <c r="F1205" i="2"/>
  <c r="F1206" i="2"/>
  <c r="F1207" i="2"/>
  <c r="F1208" i="2"/>
  <c r="F1209" i="2"/>
  <c r="F1210" i="2"/>
  <c r="F1211" i="2"/>
  <c r="F1212" i="2"/>
  <c r="F1213" i="2"/>
  <c r="F1214" i="2"/>
  <c r="F1215" i="2"/>
  <c r="F1216" i="2"/>
  <c r="F1217" i="2"/>
  <c r="F1218" i="2"/>
  <c r="F1219" i="2"/>
  <c r="F1220" i="2"/>
  <c r="F1221" i="2"/>
  <c r="F1222" i="2"/>
  <c r="F1223" i="2"/>
  <c r="F1224" i="2"/>
  <c r="F1225" i="2"/>
  <c r="F1226" i="2"/>
  <c r="F1227" i="2"/>
  <c r="F1228" i="2"/>
  <c r="F1229" i="2"/>
  <c r="F1230" i="2"/>
  <c r="F1231" i="2"/>
  <c r="F1232" i="2"/>
  <c r="F1233" i="2"/>
  <c r="F1234" i="2"/>
  <c r="F1235" i="2"/>
  <c r="F1236" i="2"/>
  <c r="F1237" i="2"/>
  <c r="F1238" i="2"/>
  <c r="F1239" i="2"/>
  <c r="F1240" i="2"/>
  <c r="F1241" i="2"/>
  <c r="F1242" i="2"/>
  <c r="F1243" i="2"/>
  <c r="F1244" i="2"/>
  <c r="F1245" i="2"/>
  <c r="F1246" i="2"/>
  <c r="F1247" i="2"/>
  <c r="F1248" i="2"/>
  <c r="F1249" i="2"/>
  <c r="F1250" i="2"/>
  <c r="F1251" i="2"/>
  <c r="F1252" i="2"/>
  <c r="F1253" i="2"/>
  <c r="F1254" i="2"/>
  <c r="F1255" i="2"/>
  <c r="F1256" i="2"/>
  <c r="F1257" i="2"/>
  <c r="F1258" i="2"/>
  <c r="F1259" i="2"/>
  <c r="F1260" i="2"/>
  <c r="F1261" i="2"/>
  <c r="F1262" i="2"/>
  <c r="F1263" i="2"/>
  <c r="F1264" i="2"/>
  <c r="F1265" i="2"/>
  <c r="F1266" i="2"/>
  <c r="F1267" i="2"/>
  <c r="F1268" i="2"/>
  <c r="F1269" i="2"/>
  <c r="F1270" i="2"/>
  <c r="F1271" i="2"/>
  <c r="F1272" i="2"/>
  <c r="F1273" i="2"/>
  <c r="F1274" i="2"/>
  <c r="F1275" i="2"/>
  <c r="F1276" i="2"/>
  <c r="F1277" i="2"/>
  <c r="F1278" i="2"/>
  <c r="F1279" i="2"/>
  <c r="F1280" i="2"/>
  <c r="F1281" i="2"/>
  <c r="F1282" i="2"/>
  <c r="F1283" i="2"/>
  <c r="F1284" i="2"/>
  <c r="F1285" i="2"/>
  <c r="F1286" i="2"/>
  <c r="F1287" i="2"/>
  <c r="F1288" i="2"/>
  <c r="F1289" i="2"/>
  <c r="F1290" i="2"/>
  <c r="F1291" i="2"/>
  <c r="F1292" i="2"/>
  <c r="F1293" i="2"/>
  <c r="F1294" i="2"/>
  <c r="F1295" i="2"/>
  <c r="F1296" i="2"/>
  <c r="F1297" i="2"/>
  <c r="F1298" i="2"/>
  <c r="F1299" i="2"/>
  <c r="F1300" i="2"/>
  <c r="F1301" i="2"/>
  <c r="F1302" i="2"/>
  <c r="F1303" i="2"/>
  <c r="F1304" i="2"/>
  <c r="F1305" i="2"/>
  <c r="F1306" i="2"/>
  <c r="F1307" i="2"/>
  <c r="F1308" i="2"/>
  <c r="F1309" i="2"/>
  <c r="F1310" i="2"/>
  <c r="F1311" i="2"/>
  <c r="F1312" i="2"/>
  <c r="F1313" i="2"/>
  <c r="F1314" i="2"/>
  <c r="F1315" i="2"/>
  <c r="F1316" i="2"/>
  <c r="F1317" i="2"/>
  <c r="F1318" i="2"/>
  <c r="F1319" i="2"/>
  <c r="F1320" i="2"/>
  <c r="F1321" i="2"/>
  <c r="F1322" i="2"/>
  <c r="F1323" i="2"/>
  <c r="F1324" i="2"/>
  <c r="F1325" i="2"/>
  <c r="F1326" i="2"/>
  <c r="F1327" i="2"/>
  <c r="F1328" i="2"/>
  <c r="F1329" i="2"/>
  <c r="F1330" i="2"/>
  <c r="F1331" i="2"/>
  <c r="F1332" i="2"/>
  <c r="F1333" i="2"/>
  <c r="F1334" i="2"/>
  <c r="F1335" i="2"/>
  <c r="F1336" i="2"/>
  <c r="F1337" i="2"/>
  <c r="F1338" i="2"/>
  <c r="F1339" i="2"/>
  <c r="F1340" i="2"/>
  <c r="F1341" i="2"/>
  <c r="F1342" i="2"/>
  <c r="F1343" i="2"/>
  <c r="F1344" i="2"/>
  <c r="F1345" i="2"/>
  <c r="F1346" i="2"/>
  <c r="F1347" i="2"/>
  <c r="F1348" i="2"/>
  <c r="F1349" i="2"/>
  <c r="F1350" i="2"/>
  <c r="F1351" i="2"/>
  <c r="F1352" i="2"/>
  <c r="F1353" i="2"/>
  <c r="F1354" i="2"/>
  <c r="F1355" i="2"/>
  <c r="F1356" i="2"/>
  <c r="F1357" i="2"/>
  <c r="F1358" i="2"/>
  <c r="F1359" i="2"/>
  <c r="F1360" i="2"/>
  <c r="F1361" i="2"/>
  <c r="F1362" i="2"/>
  <c r="F1363" i="2"/>
  <c r="F1364" i="2"/>
  <c r="F1365" i="2"/>
  <c r="F1366" i="2"/>
  <c r="F1367" i="2"/>
  <c r="F1368" i="2"/>
  <c r="F1369" i="2"/>
  <c r="F1370" i="2"/>
  <c r="F1371" i="2"/>
  <c r="F1372" i="2"/>
  <c r="F1373" i="2"/>
  <c r="F1374" i="2"/>
  <c r="F1375" i="2"/>
  <c r="F1376" i="2"/>
  <c r="F1377" i="2"/>
  <c r="F1378" i="2"/>
  <c r="F1379" i="2"/>
  <c r="F1380" i="2"/>
  <c r="F1381" i="2"/>
  <c r="F1382" i="2"/>
  <c r="F1383" i="2"/>
  <c r="F1384" i="2"/>
  <c r="F1385" i="2"/>
  <c r="F1386" i="2"/>
  <c r="F1387" i="2"/>
  <c r="F1388" i="2"/>
  <c r="F1389" i="2"/>
  <c r="F1390" i="2"/>
  <c r="F1391" i="2"/>
  <c r="F1392" i="2"/>
  <c r="F1393" i="2"/>
  <c r="F1394" i="2"/>
  <c r="F1395" i="2"/>
  <c r="F1396" i="2"/>
  <c r="F1397" i="2"/>
  <c r="F1398" i="2"/>
  <c r="F1399" i="2"/>
  <c r="F1400" i="2"/>
  <c r="F1401" i="2"/>
  <c r="F1402" i="2"/>
  <c r="F1403" i="2"/>
  <c r="F1404" i="2"/>
  <c r="F1405" i="2"/>
  <c r="F1406" i="2"/>
  <c r="F1407" i="2"/>
  <c r="F1408" i="2"/>
  <c r="F1409" i="2"/>
  <c r="F1410" i="2"/>
  <c r="F1411" i="2"/>
  <c r="F1412" i="2"/>
  <c r="F1413" i="2"/>
  <c r="F1414" i="2"/>
  <c r="F1415" i="2"/>
  <c r="F1416" i="2"/>
  <c r="F1417" i="2"/>
  <c r="F1418" i="2"/>
  <c r="F1419" i="2"/>
  <c r="F1420" i="2"/>
  <c r="F1421" i="2"/>
  <c r="F1422" i="2"/>
  <c r="F1423" i="2"/>
  <c r="F1424" i="2"/>
  <c r="F1425" i="2"/>
  <c r="F1426" i="2"/>
  <c r="F1427" i="2"/>
  <c r="F1428" i="2"/>
  <c r="F1429" i="2"/>
  <c r="F1430" i="2"/>
  <c r="F1431" i="2"/>
  <c r="F1432" i="2"/>
  <c r="F1433" i="2"/>
  <c r="F1434" i="2"/>
  <c r="F1435" i="2"/>
  <c r="F1436" i="2"/>
  <c r="F1437" i="2"/>
  <c r="F1438" i="2"/>
  <c r="F1439" i="2"/>
  <c r="F1440" i="2"/>
  <c r="F1441" i="2"/>
  <c r="F1442" i="2"/>
  <c r="F1443" i="2"/>
  <c r="F1444" i="2"/>
  <c r="F1445" i="2"/>
  <c r="F1446" i="2"/>
  <c r="F1447" i="2"/>
  <c r="F1448" i="2"/>
  <c r="F1449" i="2"/>
  <c r="F1450" i="2"/>
  <c r="F1451" i="2"/>
  <c r="F1452" i="2"/>
  <c r="F1453" i="2"/>
  <c r="F1454" i="2"/>
  <c r="F1455" i="2"/>
  <c r="F1456" i="2"/>
  <c r="F1457" i="2"/>
  <c r="F1458" i="2"/>
  <c r="F1459" i="2"/>
  <c r="F1460" i="2"/>
  <c r="F1461" i="2"/>
  <c r="N3" i="2"/>
  <c r="N4" i="2"/>
  <c r="N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I2" i="2"/>
  <c r="O3" i="2"/>
  <c r="O4" i="2"/>
  <c r="J8" i="2"/>
  <c r="J4" i="2"/>
  <c r="J3" i="2"/>
  <c r="K2" i="1"/>
  <c r="L2" i="1"/>
  <c r="M2" i="1"/>
  <c r="N2" i="1"/>
  <c r="J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I3" i="1"/>
  <c r="I4" i="1"/>
  <c r="I2" i="1"/>
  <c r="G3" i="1" s="1"/>
  <c r="L3" i="10"/>
  <c r="L4" i="10"/>
  <c r="L5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L69" i="10"/>
  <c r="L70" i="10"/>
  <c r="L71" i="10"/>
  <c r="L72" i="10"/>
  <c r="L73" i="10"/>
  <c r="L74" i="10"/>
  <c r="L75" i="10"/>
  <c r="L76" i="10"/>
  <c r="L77" i="10"/>
  <c r="L78" i="10"/>
  <c r="L79" i="10"/>
  <c r="L80" i="10"/>
  <c r="L81" i="10"/>
  <c r="L2" i="10"/>
  <c r="S3" i="9"/>
  <c r="S4" i="9"/>
  <c r="S5" i="9"/>
  <c r="S6" i="9"/>
  <c r="S7" i="9"/>
  <c r="S8" i="9"/>
  <c r="S2" i="9"/>
  <c r="R4" i="4"/>
  <c r="R5" i="4"/>
  <c r="R6" i="4"/>
  <c r="R7" i="4"/>
  <c r="R8" i="4"/>
  <c r="R9" i="4"/>
  <c r="R10" i="4"/>
  <c r="R3" i="4"/>
  <c r="L4" i="4"/>
  <c r="L5" i="4"/>
  <c r="L6" i="4"/>
  <c r="L7" i="4"/>
  <c r="L8" i="4"/>
  <c r="L9" i="4"/>
  <c r="L10" i="4"/>
  <c r="L3" i="4"/>
  <c r="M13" i="4"/>
  <c r="M14" i="4"/>
  <c r="M15" i="4"/>
  <c r="M12" i="4"/>
  <c r="P4" i="9"/>
  <c r="O16" i="9"/>
  <c r="P3" i="9"/>
  <c r="P2" i="9"/>
  <c r="N11" i="9"/>
  <c r="N10" i="9"/>
  <c r="N9" i="9"/>
  <c r="A8" i="16"/>
  <c r="J9" i="2" l="1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7" i="16"/>
  <c r="A6" i="16"/>
  <c r="A3" i="16"/>
  <c r="O2" i="6"/>
  <c r="O3" i="6"/>
  <c r="O4" i="6"/>
  <c r="O5" i="6"/>
  <c r="H3" i="7"/>
  <c r="H4" i="7"/>
  <c r="H5" i="7"/>
  <c r="H6" i="7"/>
  <c r="H7" i="7"/>
  <c r="H8" i="7"/>
  <c r="H9" i="7"/>
  <c r="H10" i="7"/>
  <c r="H11" i="7"/>
  <c r="H12" i="7"/>
  <c r="H13" i="7"/>
  <c r="H2" i="7"/>
  <c r="E3" i="7"/>
  <c r="E4" i="7"/>
  <c r="E5" i="7"/>
  <c r="E6" i="7"/>
  <c r="E7" i="7"/>
  <c r="E8" i="7"/>
  <c r="E9" i="7"/>
  <c r="E10" i="7"/>
  <c r="E11" i="7"/>
  <c r="E12" i="7"/>
  <c r="E13" i="7"/>
  <c r="F2" i="5"/>
  <c r="I4" i="8" l="1"/>
  <c r="C2" i="2"/>
  <c r="H3" i="1"/>
  <c r="H4" i="1"/>
  <c r="H2" i="1"/>
  <c r="D2" i="1"/>
  <c r="D3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2" i="10"/>
  <c r="O4" i="4"/>
  <c r="O5" i="4"/>
  <c r="O6" i="4"/>
  <c r="O7" i="4"/>
  <c r="O8" i="4"/>
  <c r="O9" i="4"/>
  <c r="O10" i="4"/>
  <c r="O3" i="4"/>
  <c r="N12" i="4"/>
  <c r="Q8" i="4"/>
  <c r="Q7" i="4"/>
  <c r="Q6" i="4"/>
  <c r="Q5" i="4"/>
  <c r="Q4" i="4"/>
  <c r="Q9" i="4"/>
  <c r="Q10" i="4"/>
  <c r="Q3" i="4"/>
  <c r="O9" i="9"/>
  <c r="O13" i="9"/>
  <c r="O11" i="9"/>
  <c r="O10" i="9"/>
  <c r="O7" i="9"/>
  <c r="O3" i="9"/>
  <c r="O4" i="9"/>
  <c r="K24" i="9"/>
  <c r="K23" i="9"/>
  <c r="G2" i="1" l="1"/>
  <c r="J12" i="11"/>
  <c r="J13" i="11"/>
  <c r="J14" i="11"/>
  <c r="J15" i="11"/>
  <c r="J16" i="11"/>
  <c r="J17" i="11"/>
  <c r="J18" i="11"/>
  <c r="J19" i="11"/>
  <c r="J20" i="11"/>
  <c r="J21" i="11"/>
  <c r="J10" i="11"/>
  <c r="J11" i="11"/>
  <c r="J9" i="11"/>
  <c r="J8" i="11"/>
  <c r="J7" i="11"/>
  <c r="J4" i="11"/>
  <c r="J5" i="11"/>
  <c r="J6" i="11"/>
  <c r="J3" i="11"/>
  <c r="J2" i="11"/>
  <c r="H3" i="11"/>
  <c r="H4" i="11"/>
  <c r="H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" i="11"/>
  <c r="O7" i="8"/>
  <c r="P3" i="2"/>
  <c r="R3" i="2"/>
  <c r="P4" i="2"/>
  <c r="Q4" i="2"/>
  <c r="P2" i="2"/>
  <c r="Q2" i="2"/>
  <c r="F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J2" i="10"/>
  <c r="H4" i="10" s="1"/>
  <c r="H9" i="10"/>
  <c r="M4" i="4"/>
  <c r="M5" i="4"/>
  <c r="M6" i="4"/>
  <c r="M7" i="4"/>
  <c r="M8" i="4"/>
  <c r="M9" i="4"/>
  <c r="M10" i="4"/>
  <c r="M3" i="4"/>
  <c r="O13" i="4"/>
  <c r="O16" i="4"/>
  <c r="O17" i="4"/>
  <c r="O15" i="4"/>
  <c r="O6" i="9"/>
  <c r="O5" i="9"/>
  <c r="K22" i="9"/>
  <c r="O2" i="2"/>
  <c r="R4" i="2" l="1"/>
  <c r="R2" i="2"/>
  <c r="K3" i="12"/>
  <c r="J3" i="12"/>
  <c r="K21" i="9" l="1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4" i="9"/>
  <c r="K3" i="9"/>
  <c r="K2" i="9"/>
  <c r="I21" i="8"/>
  <c r="I20" i="8"/>
  <c r="I19" i="8"/>
  <c r="I18" i="8"/>
  <c r="I17" i="8"/>
  <c r="I16" i="8"/>
  <c r="I15" i="8"/>
  <c r="I14" i="8"/>
  <c r="O10" i="8"/>
  <c r="I13" i="8"/>
  <c r="I12" i="8"/>
  <c r="I11" i="8"/>
  <c r="I10" i="8"/>
  <c r="I9" i="8"/>
  <c r="O8" i="8"/>
  <c r="I8" i="8"/>
  <c r="I7" i="8"/>
  <c r="O6" i="8"/>
  <c r="I6" i="8"/>
  <c r="O5" i="8"/>
  <c r="I5" i="8"/>
  <c r="O4" i="8"/>
  <c r="O3" i="8"/>
  <c r="I3" i="8"/>
  <c r="I2" i="8"/>
  <c r="D6" i="7"/>
  <c r="D7" i="7"/>
  <c r="D8" i="7"/>
  <c r="D9" i="7"/>
  <c r="D10" i="7"/>
  <c r="D11" i="7"/>
  <c r="D12" i="7"/>
  <c r="D13" i="7"/>
  <c r="E2" i="7"/>
  <c r="D3" i="7"/>
  <c r="D4" i="7"/>
  <c r="D5" i="7"/>
  <c r="D2" i="7"/>
  <c r="O9" i="8" l="1"/>
  <c r="J2" i="5"/>
  <c r="K2" i="5"/>
  <c r="L2" i="5"/>
  <c r="I2" i="5"/>
  <c r="E97" i="1"/>
  <c r="E98" i="1"/>
  <c r="E99" i="1"/>
  <c r="E100" i="1"/>
  <c r="E101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3" i="1"/>
  <c r="E2" i="1"/>
  <c r="E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</calcChain>
</file>

<file path=xl/sharedStrings.xml><?xml version="1.0" encoding="utf-8"?>
<sst xmlns="http://schemas.openxmlformats.org/spreadsheetml/2006/main" count="1078" uniqueCount="340">
  <si>
    <t>ردیف</t>
  </si>
  <si>
    <t>تاریخ</t>
  </si>
  <si>
    <t>match</t>
  </si>
  <si>
    <t>ماه</t>
  </si>
  <si>
    <t>سال</t>
  </si>
  <si>
    <t>از طریق توابع left-mid-right</t>
  </si>
  <si>
    <t>از طریق تابع Text</t>
  </si>
  <si>
    <t>از طریق Format cell</t>
  </si>
  <si>
    <t>از طریق Flash Fill</t>
  </si>
  <si>
    <t>1399/03/04</t>
  </si>
  <si>
    <t>1399/03/05</t>
  </si>
  <si>
    <t>1399/03/06</t>
  </si>
  <si>
    <t>1399/03/07</t>
  </si>
  <si>
    <t>1399/03/08</t>
  </si>
  <si>
    <t>1399/03/09</t>
  </si>
  <si>
    <t>1399/03/10</t>
  </si>
  <si>
    <t>1399/03/11</t>
  </si>
  <si>
    <t>1399/03/12</t>
  </si>
  <si>
    <t>1399/03/13</t>
  </si>
  <si>
    <t>1399/03/14</t>
  </si>
  <si>
    <t>1399/03/15</t>
  </si>
  <si>
    <t>1399/03/16</t>
  </si>
  <si>
    <t>1399/03/17</t>
  </si>
  <si>
    <t>1399/03/18</t>
  </si>
  <si>
    <t>1399/03/19</t>
  </si>
  <si>
    <t>1399/03/20</t>
  </si>
  <si>
    <t>1399/03/21</t>
  </si>
  <si>
    <t>1399/03/22</t>
  </si>
  <si>
    <t>1399/03/23</t>
  </si>
  <si>
    <t>1399/03/24</t>
  </si>
  <si>
    <t>1399/03/25</t>
  </si>
  <si>
    <t>1399/03/26</t>
  </si>
  <si>
    <t>1399/03/27</t>
  </si>
  <si>
    <t>1399/03/28</t>
  </si>
  <si>
    <t>1399/03/29</t>
  </si>
  <si>
    <t>1399/03/30</t>
  </si>
  <si>
    <t>1399/03/31</t>
  </si>
  <si>
    <t>1399/04/01</t>
  </si>
  <si>
    <t>1399/04/02</t>
  </si>
  <si>
    <t>1399/04/03</t>
  </si>
  <si>
    <t>1399/04/04</t>
  </si>
  <si>
    <t>1399/04/05</t>
  </si>
  <si>
    <t>1399/04/06</t>
  </si>
  <si>
    <t>1399/04/07</t>
  </si>
  <si>
    <t>1399/04/08</t>
  </si>
  <si>
    <t>1399/04/09</t>
  </si>
  <si>
    <t>1399/04/10</t>
  </si>
  <si>
    <t>1399/04/11</t>
  </si>
  <si>
    <t>1399/04/12</t>
  </si>
  <si>
    <t>1399/04/13</t>
  </si>
  <si>
    <t>1399/04/14</t>
  </si>
  <si>
    <t>1399/04/15</t>
  </si>
  <si>
    <t>1399/04/16</t>
  </si>
  <si>
    <t>1399/04/17</t>
  </si>
  <si>
    <t>1399/04/18</t>
  </si>
  <si>
    <t>1399/04/19</t>
  </si>
  <si>
    <t>1399/04/20</t>
  </si>
  <si>
    <t>1399/04/21</t>
  </si>
  <si>
    <t>1399/04/22</t>
  </si>
  <si>
    <t>1399/04/23</t>
  </si>
  <si>
    <t>1399/04/24</t>
  </si>
  <si>
    <t>1399/04/25</t>
  </si>
  <si>
    <t>1399/04/26</t>
  </si>
  <si>
    <t>1399/04/27</t>
  </si>
  <si>
    <t>1399/04/28</t>
  </si>
  <si>
    <t>1399/04/29</t>
  </si>
  <si>
    <t>1399/04/30</t>
  </si>
  <si>
    <t>1399/04/31</t>
  </si>
  <si>
    <t>1399/05/01</t>
  </si>
  <si>
    <t>1399/05/02</t>
  </si>
  <si>
    <t>1399/05/03</t>
  </si>
  <si>
    <t>1399/05/04</t>
  </si>
  <si>
    <t>1399/05/05</t>
  </si>
  <si>
    <t>1399/05/06</t>
  </si>
  <si>
    <t>1399/05/07</t>
  </si>
  <si>
    <t>1399/05/08</t>
  </si>
  <si>
    <t>1399/05/09</t>
  </si>
  <si>
    <t>1399/05/10</t>
  </si>
  <si>
    <t>1399/05/11</t>
  </si>
  <si>
    <t>1399/05/12</t>
  </si>
  <si>
    <t>1399/05/13</t>
  </si>
  <si>
    <t>1399/05/14</t>
  </si>
  <si>
    <t>1399/05/15</t>
  </si>
  <si>
    <t>1399/05/16</t>
  </si>
  <si>
    <t>1399/05/17</t>
  </si>
  <si>
    <t>1399/05/18</t>
  </si>
  <si>
    <t>1399/05/19</t>
  </si>
  <si>
    <t>1399/05/20</t>
  </si>
  <si>
    <t>1399/05/21</t>
  </si>
  <si>
    <t>1399/05/22</t>
  </si>
  <si>
    <t>1399/05/23</t>
  </si>
  <si>
    <t>1399/05/24</t>
  </si>
  <si>
    <t>1399/05/25</t>
  </si>
  <si>
    <t>1399/05/26</t>
  </si>
  <si>
    <t>1399/05/27</t>
  </si>
  <si>
    <t>1399/05/28</t>
  </si>
  <si>
    <t>1399/05/29</t>
  </si>
  <si>
    <t>1399/05/30</t>
  </si>
  <si>
    <t>1399/05/31</t>
  </si>
  <si>
    <t>1399/06/01</t>
  </si>
  <si>
    <t>تاریخ رفت</t>
  </si>
  <si>
    <t>تاریخ برگشت</t>
  </si>
  <si>
    <t>مدت زمان مسافرت</t>
  </si>
  <si>
    <t>نام</t>
  </si>
  <si>
    <t>نام خانوادگی</t>
  </si>
  <si>
    <t>نام پدر</t>
  </si>
  <si>
    <t>کد ملی</t>
  </si>
  <si>
    <t>تحصیلات</t>
  </si>
  <si>
    <t>محمد</t>
  </si>
  <si>
    <t>علی</t>
  </si>
  <si>
    <t>رضا</t>
  </si>
  <si>
    <t>حسن</t>
  </si>
  <si>
    <t>حسین</t>
  </si>
  <si>
    <t>بهرام</t>
  </si>
  <si>
    <t>فریبرز</t>
  </si>
  <si>
    <t>سامان</t>
  </si>
  <si>
    <t>احسان</t>
  </si>
  <si>
    <t>زهرا</t>
  </si>
  <si>
    <t>سمانه</t>
  </si>
  <si>
    <t>روزبه</t>
  </si>
  <si>
    <t>ایمان</t>
  </si>
  <si>
    <t>نازنین</t>
  </si>
  <si>
    <t>عسل</t>
  </si>
  <si>
    <t>پردیس</t>
  </si>
  <si>
    <t>نادیا</t>
  </si>
  <si>
    <t>بهاره</t>
  </si>
  <si>
    <t>رضوی</t>
  </si>
  <si>
    <t>بهجتی</t>
  </si>
  <si>
    <t>پارسایی</t>
  </si>
  <si>
    <t>پارسا</t>
  </si>
  <si>
    <t>رحمانپور</t>
  </si>
  <si>
    <t>شربیانی</t>
  </si>
  <si>
    <t>صداقت</t>
  </si>
  <si>
    <t>رضوانی</t>
  </si>
  <si>
    <t>رضایی</t>
  </si>
  <si>
    <t>بهارمست</t>
  </si>
  <si>
    <t>سماواتی</t>
  </si>
  <si>
    <t>باریک بین</t>
  </si>
  <si>
    <t>قوتی</t>
  </si>
  <si>
    <t>بهارلو</t>
  </si>
  <si>
    <t>بهادری</t>
  </si>
  <si>
    <t>فروزانفر</t>
  </si>
  <si>
    <t>بوشهری</t>
  </si>
  <si>
    <t>هاشمی</t>
  </si>
  <si>
    <t>بهرامی</t>
  </si>
  <si>
    <t>بداعتی</t>
  </si>
  <si>
    <t>فرید</t>
  </si>
  <si>
    <t>سلامتی</t>
  </si>
  <si>
    <t>عبدالله</t>
  </si>
  <si>
    <t>علیرضا</t>
  </si>
  <si>
    <t>حجت</t>
  </si>
  <si>
    <t>محمود</t>
  </si>
  <si>
    <t>محمدرضا</t>
  </si>
  <si>
    <t>محمدحسین</t>
  </si>
  <si>
    <t>امیرحسین</t>
  </si>
  <si>
    <t>امیررضا</t>
  </si>
  <si>
    <t>هادی</t>
  </si>
  <si>
    <t>باقر</t>
  </si>
  <si>
    <t>امین</t>
  </si>
  <si>
    <t>مجتبی</t>
  </si>
  <si>
    <t>فیروز</t>
  </si>
  <si>
    <t>فرامرز</t>
  </si>
  <si>
    <t>بابک</t>
  </si>
  <si>
    <t>بهروز</t>
  </si>
  <si>
    <t>بهادر</t>
  </si>
  <si>
    <t>بهنام</t>
  </si>
  <si>
    <t>سعید</t>
  </si>
  <si>
    <t>مصطفی</t>
  </si>
  <si>
    <t>کارشناسی</t>
  </si>
  <si>
    <t>دیپلم</t>
  </si>
  <si>
    <t>کارشناسی ارشد</t>
  </si>
  <si>
    <t>فوق دیپلم</t>
  </si>
  <si>
    <t>سرجمع حکم کارگزینی</t>
  </si>
  <si>
    <t>رند حکم</t>
  </si>
  <si>
    <t>شماره موبایل</t>
  </si>
  <si>
    <t>شماره</t>
  </si>
  <si>
    <t>نام و نام خانوادگی</t>
  </si>
  <si>
    <t>مبلغ تراکنش</t>
  </si>
  <si>
    <t>1397/12/14</t>
  </si>
  <si>
    <t>1397/05/08</t>
  </si>
  <si>
    <t>علی شمشیری</t>
  </si>
  <si>
    <t>محمد رضوی</t>
  </si>
  <si>
    <t>حسین ارشادی</t>
  </si>
  <si>
    <t>هدایت رسولی</t>
  </si>
  <si>
    <t>علی هدایتی</t>
  </si>
  <si>
    <t>1397/11/15</t>
  </si>
  <si>
    <t>1397/11/14</t>
  </si>
  <si>
    <t>شماره موبایل مشتری</t>
  </si>
  <si>
    <t>شماره پرسنلی</t>
  </si>
  <si>
    <t>علی بهجتی</t>
  </si>
  <si>
    <t>رضا پارسایی</t>
  </si>
  <si>
    <t>حسن رحمانپور</t>
  </si>
  <si>
    <t>حسین شربیانی</t>
  </si>
  <si>
    <t>بهرام صداقت</t>
  </si>
  <si>
    <t>فریبرز رضوانی</t>
  </si>
  <si>
    <t>سامان رضایی</t>
  </si>
  <si>
    <t>احسان بهارمست</t>
  </si>
  <si>
    <t>زهرا سماواتی</t>
  </si>
  <si>
    <t>سمانه باریک بین</t>
  </si>
  <si>
    <t>روزبه قوتی</t>
  </si>
  <si>
    <t>ایمان بهارلو</t>
  </si>
  <si>
    <t>نازنین بهادری</t>
  </si>
  <si>
    <t>عسل فروزانفر</t>
  </si>
  <si>
    <t>پردیس بوشهری</t>
  </si>
  <si>
    <t>نادیا هاشمی</t>
  </si>
  <si>
    <t>بهاره بهرامی</t>
  </si>
  <si>
    <t>پارسا بداعتی</t>
  </si>
  <si>
    <t>فرید سلامتی</t>
  </si>
  <si>
    <t>درس</t>
  </si>
  <si>
    <t>نمره</t>
  </si>
  <si>
    <t>معادلات دیفرانسیل</t>
  </si>
  <si>
    <t>استاتیک</t>
  </si>
  <si>
    <t>Column1</t>
  </si>
  <si>
    <t>ستون کمکی</t>
  </si>
  <si>
    <t>ریاضی</t>
  </si>
  <si>
    <t>فیزیک</t>
  </si>
  <si>
    <t>رتبه</t>
  </si>
  <si>
    <t>مدل</t>
  </si>
  <si>
    <t>کدکالا</t>
  </si>
  <si>
    <t>قیمت واحد(ریال)</t>
  </si>
  <si>
    <t>bs199nia</t>
  </si>
  <si>
    <t>bs109nia</t>
  </si>
  <si>
    <t>bs119nia</t>
  </si>
  <si>
    <t>spin 1</t>
  </si>
  <si>
    <t>spin 2</t>
  </si>
  <si>
    <t>spin 3</t>
  </si>
  <si>
    <t>xps15</t>
  </si>
  <si>
    <t>xps16</t>
  </si>
  <si>
    <t>xps17</t>
  </si>
  <si>
    <t>ideapad300</t>
  </si>
  <si>
    <t>ideapad310</t>
  </si>
  <si>
    <t>ideapad320</t>
  </si>
  <si>
    <t>galaxy s7</t>
  </si>
  <si>
    <t>galaxy s8</t>
  </si>
  <si>
    <t>galaxy s9</t>
  </si>
  <si>
    <t>iphone 7</t>
  </si>
  <si>
    <t>iphone 8</t>
  </si>
  <si>
    <t>iphone 9</t>
  </si>
  <si>
    <t>mate 8</t>
  </si>
  <si>
    <t>mate 9</t>
  </si>
  <si>
    <t>mate 10</t>
  </si>
  <si>
    <t>G 7</t>
  </si>
  <si>
    <t>G 8</t>
  </si>
  <si>
    <t>G 9</t>
  </si>
  <si>
    <t>desire 8</t>
  </si>
  <si>
    <t>desire 9</t>
  </si>
  <si>
    <t>desire 10</t>
  </si>
  <si>
    <t>EOS200</t>
  </si>
  <si>
    <t>EOS300</t>
  </si>
  <si>
    <t>EOS400</t>
  </si>
  <si>
    <t>D3000</t>
  </si>
  <si>
    <t>D5000</t>
  </si>
  <si>
    <t>D7000</t>
  </si>
  <si>
    <t>EZ 10</t>
  </si>
  <si>
    <t>EZ 20</t>
  </si>
  <si>
    <t>EZ 30</t>
  </si>
  <si>
    <t>DSC500</t>
  </si>
  <si>
    <t>DSC600</t>
  </si>
  <si>
    <t>DSC700</t>
  </si>
  <si>
    <t>a1 TB</t>
  </si>
  <si>
    <t>a2Tb</t>
  </si>
  <si>
    <t>a3Tb</t>
  </si>
  <si>
    <t>s1 TB</t>
  </si>
  <si>
    <t>s2Tb</t>
  </si>
  <si>
    <t>s3Tb</t>
  </si>
  <si>
    <t>si1 TB</t>
  </si>
  <si>
    <t>si2Tb</t>
  </si>
  <si>
    <t>si3Tb</t>
  </si>
  <si>
    <t>hl 2000</t>
  </si>
  <si>
    <t>hl 3000</t>
  </si>
  <si>
    <t>hl 2500</t>
  </si>
  <si>
    <t>mb 2000</t>
  </si>
  <si>
    <t>mb 3000</t>
  </si>
  <si>
    <t>mb 2500</t>
  </si>
  <si>
    <t>نوتبوک</t>
  </si>
  <si>
    <t>موبایل</t>
  </si>
  <si>
    <t>دوربین</t>
  </si>
  <si>
    <t>هارد</t>
  </si>
  <si>
    <t>پرینتر</t>
  </si>
  <si>
    <t>hp</t>
  </si>
  <si>
    <t>acer</t>
  </si>
  <si>
    <t>dell</t>
  </si>
  <si>
    <t>lenovo</t>
  </si>
  <si>
    <t>samsung</t>
  </si>
  <si>
    <t>apple</t>
  </si>
  <si>
    <t>Huawei</t>
  </si>
  <si>
    <t>LG</t>
  </si>
  <si>
    <t>HTC</t>
  </si>
  <si>
    <t>canon</t>
  </si>
  <si>
    <t>nikon</t>
  </si>
  <si>
    <t>casio</t>
  </si>
  <si>
    <t>sony</t>
  </si>
  <si>
    <t>ADATA</t>
  </si>
  <si>
    <t>seagate</t>
  </si>
  <si>
    <t>silicon</t>
  </si>
  <si>
    <t>brother</t>
  </si>
  <si>
    <t>panasonic</t>
  </si>
  <si>
    <t>فروشنده</t>
  </si>
  <si>
    <t>محمدی</t>
  </si>
  <si>
    <t>صبوری</t>
  </si>
  <si>
    <t>حسینی</t>
  </si>
  <si>
    <t>ملکی</t>
  </si>
  <si>
    <t>صابری</t>
  </si>
  <si>
    <t>برند</t>
  </si>
  <si>
    <t>کد کالا</t>
  </si>
  <si>
    <t>قیمت واحد</t>
  </si>
  <si>
    <t>گروه کالا</t>
  </si>
  <si>
    <t>تفاضل اعداد</t>
  </si>
  <si>
    <t>فروش</t>
  </si>
  <si>
    <t>Sum of فروش</t>
  </si>
  <si>
    <t>Column Labels</t>
  </si>
  <si>
    <t>1397</t>
  </si>
  <si>
    <t>1398</t>
  </si>
  <si>
    <t>Grand Total</t>
  </si>
  <si>
    <t>Row Labels</t>
  </si>
  <si>
    <t>آبان</t>
  </si>
  <si>
    <t>آذر</t>
  </si>
  <si>
    <t>اردیبهشت</t>
  </si>
  <si>
    <t>اسفند</t>
  </si>
  <si>
    <t>بهمن</t>
  </si>
  <si>
    <t>تیر</t>
  </si>
  <si>
    <t>خرداد</t>
  </si>
  <si>
    <t>دی</t>
  </si>
  <si>
    <t>شهریور</t>
  </si>
  <si>
    <t>فروردین</t>
  </si>
  <si>
    <t>مرداد</t>
  </si>
  <si>
    <t>مهر</t>
  </si>
  <si>
    <t>رتبه واقعی</t>
  </si>
  <si>
    <t>1399/03/01</t>
  </si>
  <si>
    <t>1399/03/02</t>
  </si>
  <si>
    <t>1399/03/03</t>
  </si>
  <si>
    <t>تابع ساده</t>
  </si>
  <si>
    <t>از طریق تغییر رنگ زمینه سلول</t>
  </si>
  <si>
    <t>از طریق تغییر  در Format cell</t>
  </si>
  <si>
    <t>بین</t>
  </si>
  <si>
    <t>حجت پناه</t>
  </si>
  <si>
    <t>-</t>
  </si>
  <si>
    <t>Column2</t>
  </si>
  <si>
    <t>مرتضی</t>
  </si>
  <si>
    <t>نقدی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</si>
</sst>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 * #,##0.00_-_ ;_ * #,##0.00\-_ ;_ * &quot;-&quot;??_-_ ;_ @_ "/>
    <numFmt numFmtId="164" formatCode="####&quot;/&quot;##&quot;/&quot;##"/>
    <numFmt numFmtId="165" formatCode="&quot;0&quot;0"/>
    <numFmt numFmtId="166" formatCode="_ * #,##0_-_ ;_ * #,##0\-_ ;_ * &quot;-&quot;??_-_ ;_ @_ "/>
    <numFmt numFmtId="167" formatCode="0000000000"/>
    <numFmt numFmtId="168" formatCode="_-* #,##0.00_-;_-* #,##0.00\-;_-* &quot;-&quot;??_-;_-@_-"/>
    <numFmt numFmtId="169" formatCode="_(* #,##0_);_(* \(#,##0\);_(* &quot;-&quot;??_);_(@_)"/>
    <numFmt numFmtId="170" formatCode="_-* #,##0_-;_-* #,##0\-;_-* &quot;-&quot;??_-;_-@_-"/>
    <numFmt numFmtId="171" formatCode=";;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B Nazanin"/>
      <charset val="178"/>
    </font>
    <font>
      <b/>
      <sz val="12"/>
      <color theme="0"/>
      <name val="B Nazanin"/>
      <charset val="178"/>
    </font>
    <font>
      <sz val="14"/>
      <color theme="1"/>
      <name val="B Nazanin"/>
      <charset val="178"/>
    </font>
    <font>
      <b/>
      <sz val="12"/>
      <name val="B Nazanin"/>
      <charset val="178"/>
    </font>
    <font>
      <sz val="12"/>
      <name val="B Nazanin"/>
      <charset val="178"/>
    </font>
    <font>
      <sz val="11"/>
      <color theme="1"/>
      <name val="B Nazanin"/>
      <charset val="178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medium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3" fontId="6" fillId="3" borderId="4" xfId="2" applyNumberFormat="1" applyFont="1" applyFill="1" applyBorder="1" applyAlignment="1">
      <alignment horizontal="center" vertical="center"/>
    </xf>
    <xf numFmtId="3" fontId="6" fillId="0" borderId="3" xfId="2" applyNumberFormat="1" applyFont="1" applyBorder="1" applyAlignment="1">
      <alignment horizontal="center" vertical="center"/>
    </xf>
    <xf numFmtId="3" fontId="6" fillId="3" borderId="3" xfId="2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1" xfId="2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166" fontId="0" fillId="0" borderId="0" xfId="1" applyNumberFormat="1" applyFont="1" applyAlignment="1" applyProtection="1">
      <alignment horizontal="center" vertical="center"/>
      <protection locked="0"/>
    </xf>
    <xf numFmtId="165" fontId="0" fillId="0" borderId="0" xfId="0" applyNumberFormat="1" applyAlignment="1" applyProtection="1">
      <alignment horizontal="center" vertical="center"/>
      <protection locked="0"/>
    </xf>
    <xf numFmtId="166" fontId="0" fillId="0" borderId="0" xfId="0" applyNumberForma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readingOrder="1"/>
    </xf>
    <xf numFmtId="169" fontId="2" fillId="0" borderId="0" xfId="2" applyNumberFormat="1" applyFont="1" applyAlignment="1">
      <alignment horizontal="center" vertical="center" readingOrder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3" fillId="2" borderId="7" xfId="0" applyFont="1" applyFill="1" applyBorder="1" applyAlignment="1">
      <alignment horizontal="center" vertical="center"/>
    </xf>
    <xf numFmtId="170" fontId="3" fillId="2" borderId="7" xfId="2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70" fontId="2" fillId="3" borderId="7" xfId="2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166" fontId="0" fillId="0" borderId="8" xfId="1" applyNumberFormat="1" applyFont="1" applyBorder="1" applyAlignment="1">
      <alignment horizontal="center" vertical="center"/>
    </xf>
    <xf numFmtId="166" fontId="4" fillId="0" borderId="0" xfId="1" applyNumberFormat="1" applyFont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right"/>
    </xf>
    <xf numFmtId="3" fontId="0" fillId="0" borderId="0" xfId="0" applyNumberFormat="1"/>
    <xf numFmtId="0" fontId="0" fillId="3" borderId="10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165" fontId="0" fillId="3" borderId="9" xfId="0" applyNumberFormat="1" applyFont="1" applyFill="1" applyBorder="1" applyAlignment="1">
      <alignment horizontal="center" vertical="center"/>
    </xf>
    <xf numFmtId="166" fontId="0" fillId="3" borderId="9" xfId="1" applyNumberFormat="1" applyFont="1" applyFill="1" applyBorder="1" applyAlignment="1">
      <alignment horizontal="center" vertical="center"/>
    </xf>
    <xf numFmtId="166" fontId="0" fillId="3" borderId="9" xfId="0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165" fontId="0" fillId="0" borderId="9" xfId="0" applyNumberFormat="1" applyFont="1" applyBorder="1" applyAlignment="1">
      <alignment horizontal="center" vertical="center"/>
    </xf>
    <xf numFmtId="166" fontId="0" fillId="0" borderId="9" xfId="1" applyNumberFormat="1" applyFont="1" applyBorder="1" applyAlignment="1">
      <alignment horizontal="center" vertical="center"/>
    </xf>
    <xf numFmtId="166" fontId="0" fillId="0" borderId="9" xfId="0" applyNumberFormat="1" applyFont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>
      <alignment horizontal="center" vertical="center"/>
    </xf>
    <xf numFmtId="166" fontId="8" fillId="2" borderId="0" xfId="1" applyNumberFormat="1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0" fillId="4" borderId="0" xfId="0" applyFill="1" applyAlignment="1" applyProtection="1">
      <alignment horizontal="center" vertical="center"/>
      <protection hidden="1"/>
    </xf>
    <xf numFmtId="166" fontId="0" fillId="4" borderId="0" xfId="1" applyNumberFormat="1" applyFont="1" applyFill="1" applyAlignment="1" applyProtection="1">
      <alignment horizontal="center" vertical="center"/>
      <protection hidden="1"/>
    </xf>
    <xf numFmtId="0" fontId="9" fillId="0" borderId="0" xfId="0" applyFont="1" applyAlignment="1">
      <alignment horizontal="center" vertical="center"/>
    </xf>
    <xf numFmtId="17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6" fontId="4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</cellXfs>
  <cellStyles count="3">
    <cellStyle name="Comma" xfId="1" builtinId="3"/>
    <cellStyle name="Comma 2" xfId="2" xr:uid="{7AFF2CB8-5111-40FA-9990-33B6CE7794B9}"/>
    <cellStyle name="Normal" xfId="0" builtinId="0"/>
  </cellStyles>
  <dxfs count="80">
    <dxf>
      <fill>
        <patternFill>
          <bgColor rgb="FFFF0000"/>
        </patternFill>
      </fill>
    </dxf>
    <dxf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Nazanin"/>
        <charset val="178"/>
        <scheme val="none"/>
      </font>
      <numFmt numFmtId="164" formatCode="####&quot;/&quot;##&quot;/&quot;##"/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&quot;0&quot;0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 * #,##0_-_ ;_ * #,##0\-_ ;_ * &quot;-&quot;??_-_ ;_ @_ 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 * #,##0_-_ ;_ * #,##0\-_ ;_ * &quot;-&quot;??_-_ ;_ @_ 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&quot;0&quot;0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4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numFmt numFmtId="165" formatCode="&quot;0&quot;0"/>
      <alignment horizontal="center" vertical="center" textRotation="0" wrapText="0" indent="0" justifyLastLine="0" shrinkToFit="0" readingOrder="0"/>
    </dxf>
    <dxf>
      <numFmt numFmtId="166" formatCode="_ * #,##0_-_ ;_ * #,##0\-_ ;_ * &quot;-&quot;??_-_ ;_ @_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 * #,##0_-_ ;_ * #,##0\-_ ;_ * &quot;-&quot;??_-_ ;_ @_ 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5" formatCode="&quot;0&quot;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B Nazanin"/>
        <charset val="178"/>
        <scheme val="none"/>
      </font>
      <numFmt numFmtId="166" formatCode="_ * #,##0_-_ ;_ * #,##0\-_ ;_ * &quot;-&quot;??_-_ ;_ @_ "/>
    </dxf>
    <dxf>
      <font>
        <strike val="0"/>
        <outline val="0"/>
        <shadow val="0"/>
        <u val="none"/>
        <vertAlign val="baseline"/>
        <sz val="14"/>
        <color theme="1"/>
        <name val="B Nazanin"/>
        <charset val="178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Nazanin"/>
        <charset val="178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Nazanin"/>
        <charset val="178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Nazanin"/>
        <charset val="178"/>
        <scheme val="none"/>
      </font>
      <numFmt numFmtId="0" formatCode="General"/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Nazanin"/>
        <charset val="178"/>
        <scheme val="none"/>
      </font>
      <alignment horizontal="center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B Nazanin"/>
        <charset val="178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B Nazanin"/>
        <charset val="178"/>
        <scheme val="none"/>
      </font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B Nazanin"/>
        <charset val="178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B Nazanin"/>
        <charset val="178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border outline="0">
        <left style="thin">
          <color rgb="FF5B9BD5"/>
        </left>
        <right style="thin">
          <color rgb="FF5B9BD5"/>
        </right>
        <top style="thin">
          <color rgb="FF5B9BD5"/>
        </top>
        <bottom style="thin">
          <color rgb="FF5B9BD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B Nazanin"/>
        <charset val="178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B Nazanin"/>
        <charset val="17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B Nazanin"/>
        <charset val="178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>
        <left/>
        <right style="thin">
          <color theme="4"/>
        </right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B Nazanin"/>
        <charset val="178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B Nazanin"/>
        <charset val="178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B Nazanin"/>
        <charset val="178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B Nazanin"/>
        <charset val="178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border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B Nazanin"/>
        <charset val="178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B Nazanin"/>
        <charset val="17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numFmt numFmtId="169" formatCode="_(* #,##0_);_(* \(#,##0\);_(* &quot;-&quot;??_);_(@_)"/>
      <alignment horizontal="center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alignment horizontal="center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alignment horizontal="center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3979.810746296294" createdVersion="6" refreshedVersion="6" minRefreshableVersion="3" recordCount="730" xr:uid="{6DCD03BC-C781-4441-B972-B0F95AA37619}">
  <cacheSource type="worksheet">
    <worksheetSource name="Table3"/>
  </cacheSource>
  <cacheFields count="7">
    <cacheField name="ردیف" numFmtId="0">
      <sharedItems containsSemiMixedTypes="0" containsString="0" containsNumber="1" containsInteger="1" minValue="1" maxValue="730"/>
    </cacheField>
    <cacheField name="تاریخ" numFmtId="164">
      <sharedItems containsSemiMixedTypes="0" containsString="0" containsNumber="1" containsInteger="1" minValue="13970101" maxValue="13981229"/>
    </cacheField>
    <cacheField name="match" numFmtId="0">
      <sharedItems containsSemiMixedTypes="0" containsString="0" containsNumber="1" containsInteger="1" minValue="1" maxValue="730"/>
    </cacheField>
    <cacheField name="ماه" numFmtId="0">
      <sharedItems count="12">
        <s v="فروردین"/>
        <s v="اردیبهشت"/>
        <s v="خرداد"/>
        <s v="تیر"/>
        <s v="مرداد"/>
        <s v="شهریور"/>
        <s v="مهر"/>
        <s v="آبان"/>
        <s v="آذر"/>
        <s v="دی"/>
        <s v="بهمن"/>
        <s v="اسفند"/>
      </sharedItems>
    </cacheField>
    <cacheField name="سال" numFmtId="0">
      <sharedItems count="2">
        <s v="1397"/>
        <s v="1398"/>
      </sharedItems>
    </cacheField>
    <cacheField name="Column1" numFmtId="0">
      <sharedItems/>
    </cacheField>
    <cacheField name="فروش" numFmtId="166">
      <sharedItems containsSemiMixedTypes="0" containsString="0" containsNumber="1" containsInteger="1" minValue="101897864" maxValue="98933463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30">
  <r>
    <n v="1"/>
    <n v="13970101"/>
    <n v="1"/>
    <x v="0"/>
    <x v="0"/>
    <s v="01"/>
    <n v="249994526"/>
  </r>
  <r>
    <n v="2"/>
    <n v="13970102"/>
    <n v="2"/>
    <x v="0"/>
    <x v="0"/>
    <s v="01"/>
    <n v="180294398"/>
  </r>
  <r>
    <n v="3"/>
    <n v="13970103"/>
    <n v="3"/>
    <x v="0"/>
    <x v="0"/>
    <s v="01"/>
    <n v="784562295"/>
  </r>
  <r>
    <n v="4"/>
    <n v="13970104"/>
    <n v="4"/>
    <x v="0"/>
    <x v="0"/>
    <s v="01"/>
    <n v="585317407"/>
  </r>
  <r>
    <n v="5"/>
    <n v="13970105"/>
    <n v="5"/>
    <x v="0"/>
    <x v="0"/>
    <s v="01"/>
    <n v="151301326"/>
  </r>
  <r>
    <n v="6"/>
    <n v="13970106"/>
    <n v="6"/>
    <x v="0"/>
    <x v="0"/>
    <s v="01"/>
    <n v="900182108"/>
  </r>
  <r>
    <n v="7"/>
    <n v="13970107"/>
    <n v="7"/>
    <x v="0"/>
    <x v="0"/>
    <s v="01"/>
    <n v="668160384"/>
  </r>
  <r>
    <n v="8"/>
    <n v="13970108"/>
    <n v="8"/>
    <x v="0"/>
    <x v="0"/>
    <s v="01"/>
    <n v="186287465"/>
  </r>
  <r>
    <n v="9"/>
    <n v="13970109"/>
    <n v="9"/>
    <x v="0"/>
    <x v="0"/>
    <s v="01"/>
    <n v="386273050"/>
  </r>
  <r>
    <n v="10"/>
    <n v="13970110"/>
    <n v="10"/>
    <x v="0"/>
    <x v="0"/>
    <s v="01"/>
    <n v="869957419"/>
  </r>
  <r>
    <n v="11"/>
    <n v="13970111"/>
    <n v="11"/>
    <x v="0"/>
    <x v="0"/>
    <s v="01"/>
    <n v="598909602"/>
  </r>
  <r>
    <n v="12"/>
    <n v="13970112"/>
    <n v="12"/>
    <x v="0"/>
    <x v="0"/>
    <s v="01"/>
    <n v="205793966"/>
  </r>
  <r>
    <n v="13"/>
    <n v="13970113"/>
    <n v="13"/>
    <x v="0"/>
    <x v="0"/>
    <s v="01"/>
    <n v="138075135"/>
  </r>
  <r>
    <n v="14"/>
    <n v="13970114"/>
    <n v="14"/>
    <x v="0"/>
    <x v="0"/>
    <s v="01"/>
    <n v="202511460"/>
  </r>
  <r>
    <n v="15"/>
    <n v="13970115"/>
    <n v="15"/>
    <x v="0"/>
    <x v="0"/>
    <s v="01"/>
    <n v="822824188"/>
  </r>
  <r>
    <n v="16"/>
    <n v="13970116"/>
    <n v="16"/>
    <x v="0"/>
    <x v="0"/>
    <s v="01"/>
    <n v="399257504"/>
  </r>
  <r>
    <n v="17"/>
    <n v="13970117"/>
    <n v="17"/>
    <x v="0"/>
    <x v="0"/>
    <s v="01"/>
    <n v="840557472"/>
  </r>
  <r>
    <n v="18"/>
    <n v="13970118"/>
    <n v="18"/>
    <x v="0"/>
    <x v="0"/>
    <s v="01"/>
    <n v="622127833"/>
  </r>
  <r>
    <n v="19"/>
    <n v="13970119"/>
    <n v="19"/>
    <x v="0"/>
    <x v="0"/>
    <s v="01"/>
    <n v="421101844"/>
  </r>
  <r>
    <n v="20"/>
    <n v="13970120"/>
    <n v="20"/>
    <x v="0"/>
    <x v="0"/>
    <s v="01"/>
    <n v="704768782"/>
  </r>
  <r>
    <n v="21"/>
    <n v="13970121"/>
    <n v="21"/>
    <x v="0"/>
    <x v="0"/>
    <s v="01"/>
    <n v="974641848"/>
  </r>
  <r>
    <n v="22"/>
    <n v="13970122"/>
    <n v="22"/>
    <x v="0"/>
    <x v="0"/>
    <s v="01"/>
    <n v="386393487"/>
  </r>
  <r>
    <n v="23"/>
    <n v="13970123"/>
    <n v="23"/>
    <x v="0"/>
    <x v="0"/>
    <s v="01"/>
    <n v="269937094"/>
  </r>
  <r>
    <n v="24"/>
    <n v="13970124"/>
    <n v="24"/>
    <x v="0"/>
    <x v="0"/>
    <s v="01"/>
    <n v="951738308"/>
  </r>
  <r>
    <n v="25"/>
    <n v="13970125"/>
    <n v="25"/>
    <x v="0"/>
    <x v="0"/>
    <s v="01"/>
    <n v="791019475"/>
  </r>
  <r>
    <n v="26"/>
    <n v="13970126"/>
    <n v="26"/>
    <x v="0"/>
    <x v="0"/>
    <s v="01"/>
    <n v="718894969"/>
  </r>
  <r>
    <n v="27"/>
    <n v="13970127"/>
    <n v="27"/>
    <x v="0"/>
    <x v="0"/>
    <s v="01"/>
    <n v="834480162"/>
  </r>
  <r>
    <n v="28"/>
    <n v="13970128"/>
    <n v="28"/>
    <x v="0"/>
    <x v="0"/>
    <s v="01"/>
    <n v="910539233"/>
  </r>
  <r>
    <n v="29"/>
    <n v="13970129"/>
    <n v="29"/>
    <x v="0"/>
    <x v="0"/>
    <s v="01"/>
    <n v="308570580"/>
  </r>
  <r>
    <n v="30"/>
    <n v="13970130"/>
    <n v="30"/>
    <x v="0"/>
    <x v="0"/>
    <s v="01"/>
    <n v="920661712"/>
  </r>
  <r>
    <n v="31"/>
    <n v="13970131"/>
    <n v="31"/>
    <x v="0"/>
    <x v="0"/>
    <s v="01"/>
    <n v="778585079"/>
  </r>
  <r>
    <n v="32"/>
    <n v="13970201"/>
    <n v="32"/>
    <x v="1"/>
    <x v="0"/>
    <s v="02"/>
    <n v="372170569"/>
  </r>
  <r>
    <n v="33"/>
    <n v="13970202"/>
    <n v="33"/>
    <x v="1"/>
    <x v="0"/>
    <s v="02"/>
    <n v="670171618"/>
  </r>
  <r>
    <n v="34"/>
    <n v="13970203"/>
    <n v="34"/>
    <x v="1"/>
    <x v="0"/>
    <s v="02"/>
    <n v="532928427"/>
  </r>
  <r>
    <n v="35"/>
    <n v="13970204"/>
    <n v="35"/>
    <x v="1"/>
    <x v="0"/>
    <s v="02"/>
    <n v="916545797"/>
  </r>
  <r>
    <n v="36"/>
    <n v="13970205"/>
    <n v="36"/>
    <x v="1"/>
    <x v="0"/>
    <s v="02"/>
    <n v="437317042"/>
  </r>
  <r>
    <n v="37"/>
    <n v="13970206"/>
    <n v="37"/>
    <x v="1"/>
    <x v="0"/>
    <s v="02"/>
    <n v="172558365"/>
  </r>
  <r>
    <n v="38"/>
    <n v="13970207"/>
    <n v="38"/>
    <x v="1"/>
    <x v="0"/>
    <s v="02"/>
    <n v="279222126"/>
  </r>
  <r>
    <n v="39"/>
    <n v="13970208"/>
    <n v="39"/>
    <x v="1"/>
    <x v="0"/>
    <s v="02"/>
    <n v="547674942"/>
  </r>
  <r>
    <n v="40"/>
    <n v="13970209"/>
    <n v="40"/>
    <x v="1"/>
    <x v="0"/>
    <s v="02"/>
    <n v="934713019"/>
  </r>
  <r>
    <n v="41"/>
    <n v="13970210"/>
    <n v="41"/>
    <x v="1"/>
    <x v="0"/>
    <s v="02"/>
    <n v="910800982"/>
  </r>
  <r>
    <n v="42"/>
    <n v="13970211"/>
    <n v="42"/>
    <x v="1"/>
    <x v="0"/>
    <s v="02"/>
    <n v="693804925"/>
  </r>
  <r>
    <n v="43"/>
    <n v="13970212"/>
    <n v="43"/>
    <x v="1"/>
    <x v="0"/>
    <s v="02"/>
    <n v="521105673"/>
  </r>
  <r>
    <n v="44"/>
    <n v="13970213"/>
    <n v="44"/>
    <x v="1"/>
    <x v="0"/>
    <s v="02"/>
    <n v="933013028"/>
  </r>
  <r>
    <n v="45"/>
    <n v="13970214"/>
    <n v="45"/>
    <x v="1"/>
    <x v="0"/>
    <s v="02"/>
    <n v="823061640"/>
  </r>
  <r>
    <n v="46"/>
    <n v="13970215"/>
    <n v="46"/>
    <x v="1"/>
    <x v="0"/>
    <s v="02"/>
    <n v="235768162"/>
  </r>
  <r>
    <n v="47"/>
    <n v="13970216"/>
    <n v="47"/>
    <x v="1"/>
    <x v="0"/>
    <s v="02"/>
    <n v="403228044"/>
  </r>
  <r>
    <n v="48"/>
    <n v="13970217"/>
    <n v="48"/>
    <x v="1"/>
    <x v="0"/>
    <s v="02"/>
    <n v="419028517"/>
  </r>
  <r>
    <n v="49"/>
    <n v="13970218"/>
    <n v="49"/>
    <x v="1"/>
    <x v="0"/>
    <s v="02"/>
    <n v="967254908"/>
  </r>
  <r>
    <n v="50"/>
    <n v="13970219"/>
    <n v="50"/>
    <x v="1"/>
    <x v="0"/>
    <s v="02"/>
    <n v="655738424"/>
  </r>
  <r>
    <n v="51"/>
    <n v="13970220"/>
    <n v="51"/>
    <x v="1"/>
    <x v="0"/>
    <s v="02"/>
    <n v="739281530"/>
  </r>
  <r>
    <n v="52"/>
    <n v="13970221"/>
    <n v="52"/>
    <x v="1"/>
    <x v="0"/>
    <s v="02"/>
    <n v="396071775"/>
  </r>
  <r>
    <n v="53"/>
    <n v="13970222"/>
    <n v="53"/>
    <x v="1"/>
    <x v="0"/>
    <s v="02"/>
    <n v="692111126"/>
  </r>
  <r>
    <n v="54"/>
    <n v="13970223"/>
    <n v="54"/>
    <x v="1"/>
    <x v="0"/>
    <s v="02"/>
    <n v="425617871"/>
  </r>
  <r>
    <n v="55"/>
    <n v="13970224"/>
    <n v="55"/>
    <x v="1"/>
    <x v="0"/>
    <s v="02"/>
    <n v="355200634"/>
  </r>
  <r>
    <n v="56"/>
    <n v="13970225"/>
    <n v="56"/>
    <x v="1"/>
    <x v="0"/>
    <s v="02"/>
    <n v="912036557"/>
  </r>
  <r>
    <n v="57"/>
    <n v="13970226"/>
    <n v="57"/>
    <x v="1"/>
    <x v="0"/>
    <s v="02"/>
    <n v="342735564"/>
  </r>
  <r>
    <n v="58"/>
    <n v="13970227"/>
    <n v="58"/>
    <x v="1"/>
    <x v="0"/>
    <s v="02"/>
    <n v="866768942"/>
  </r>
  <r>
    <n v="59"/>
    <n v="13970228"/>
    <n v="59"/>
    <x v="1"/>
    <x v="0"/>
    <s v="02"/>
    <n v="548250934"/>
  </r>
  <r>
    <n v="60"/>
    <n v="13970229"/>
    <n v="60"/>
    <x v="1"/>
    <x v="0"/>
    <s v="02"/>
    <n v="789070769"/>
  </r>
  <r>
    <n v="61"/>
    <n v="13970230"/>
    <n v="61"/>
    <x v="1"/>
    <x v="0"/>
    <s v="02"/>
    <n v="626196620"/>
  </r>
  <r>
    <n v="62"/>
    <n v="13970231"/>
    <n v="62"/>
    <x v="1"/>
    <x v="0"/>
    <s v="02"/>
    <n v="897115887"/>
  </r>
  <r>
    <n v="63"/>
    <n v="13970301"/>
    <n v="63"/>
    <x v="2"/>
    <x v="0"/>
    <s v="03"/>
    <n v="676053741"/>
  </r>
  <r>
    <n v="64"/>
    <n v="13970302"/>
    <n v="64"/>
    <x v="2"/>
    <x v="0"/>
    <s v="03"/>
    <n v="822136419"/>
  </r>
  <r>
    <n v="65"/>
    <n v="13970303"/>
    <n v="65"/>
    <x v="2"/>
    <x v="0"/>
    <s v="03"/>
    <n v="862762544"/>
  </r>
  <r>
    <n v="66"/>
    <n v="13970304"/>
    <n v="66"/>
    <x v="2"/>
    <x v="0"/>
    <s v="03"/>
    <n v="929636044"/>
  </r>
  <r>
    <n v="67"/>
    <n v="13970305"/>
    <n v="67"/>
    <x v="2"/>
    <x v="0"/>
    <s v="03"/>
    <n v="606787693"/>
  </r>
  <r>
    <n v="68"/>
    <n v="13970306"/>
    <n v="68"/>
    <x v="2"/>
    <x v="0"/>
    <s v="03"/>
    <n v="808233855"/>
  </r>
  <r>
    <n v="69"/>
    <n v="13970307"/>
    <n v="69"/>
    <x v="2"/>
    <x v="0"/>
    <s v="03"/>
    <n v="691670945"/>
  </r>
  <r>
    <n v="70"/>
    <n v="13970308"/>
    <n v="70"/>
    <x v="2"/>
    <x v="0"/>
    <s v="03"/>
    <n v="513407896"/>
  </r>
  <r>
    <n v="71"/>
    <n v="13970309"/>
    <n v="71"/>
    <x v="2"/>
    <x v="0"/>
    <s v="03"/>
    <n v="108033422"/>
  </r>
  <r>
    <n v="72"/>
    <n v="13970310"/>
    <n v="72"/>
    <x v="2"/>
    <x v="0"/>
    <s v="03"/>
    <n v="422911294"/>
  </r>
  <r>
    <n v="73"/>
    <n v="13970311"/>
    <n v="73"/>
    <x v="2"/>
    <x v="0"/>
    <s v="03"/>
    <n v="598810591"/>
  </r>
  <r>
    <n v="74"/>
    <n v="13970312"/>
    <n v="74"/>
    <x v="2"/>
    <x v="0"/>
    <s v="03"/>
    <n v="943569486"/>
  </r>
  <r>
    <n v="75"/>
    <n v="13970313"/>
    <n v="75"/>
    <x v="2"/>
    <x v="0"/>
    <s v="03"/>
    <n v="707789849"/>
  </r>
  <r>
    <n v="76"/>
    <n v="13970314"/>
    <n v="76"/>
    <x v="2"/>
    <x v="0"/>
    <s v="03"/>
    <n v="576745276"/>
  </r>
  <r>
    <n v="77"/>
    <n v="13970315"/>
    <n v="77"/>
    <x v="2"/>
    <x v="0"/>
    <s v="03"/>
    <n v="174917938"/>
  </r>
  <r>
    <n v="78"/>
    <n v="13970316"/>
    <n v="78"/>
    <x v="2"/>
    <x v="0"/>
    <s v="03"/>
    <n v="622321568"/>
  </r>
  <r>
    <n v="79"/>
    <n v="13970317"/>
    <n v="79"/>
    <x v="2"/>
    <x v="0"/>
    <s v="03"/>
    <n v="442940436"/>
  </r>
  <r>
    <n v="80"/>
    <n v="13970318"/>
    <n v="80"/>
    <x v="2"/>
    <x v="0"/>
    <s v="03"/>
    <n v="735352673"/>
  </r>
  <r>
    <n v="81"/>
    <n v="13970319"/>
    <n v="81"/>
    <x v="2"/>
    <x v="0"/>
    <s v="03"/>
    <n v="818429014"/>
  </r>
  <r>
    <n v="82"/>
    <n v="13970320"/>
    <n v="82"/>
    <x v="2"/>
    <x v="0"/>
    <s v="03"/>
    <n v="852345718"/>
  </r>
  <r>
    <n v="83"/>
    <n v="13970321"/>
    <n v="83"/>
    <x v="2"/>
    <x v="0"/>
    <s v="03"/>
    <n v="725745348"/>
  </r>
  <r>
    <n v="84"/>
    <n v="13970322"/>
    <n v="84"/>
    <x v="2"/>
    <x v="0"/>
    <s v="03"/>
    <n v="678496458"/>
  </r>
  <r>
    <n v="85"/>
    <n v="13970323"/>
    <n v="85"/>
    <x v="2"/>
    <x v="0"/>
    <s v="03"/>
    <n v="221281363"/>
  </r>
  <r>
    <n v="86"/>
    <n v="13970324"/>
    <n v="86"/>
    <x v="2"/>
    <x v="0"/>
    <s v="03"/>
    <n v="165911290"/>
  </r>
  <r>
    <n v="87"/>
    <n v="13970325"/>
    <n v="87"/>
    <x v="2"/>
    <x v="0"/>
    <s v="03"/>
    <n v="115626907"/>
  </r>
  <r>
    <n v="88"/>
    <n v="13970326"/>
    <n v="88"/>
    <x v="2"/>
    <x v="0"/>
    <s v="03"/>
    <n v="291424494"/>
  </r>
  <r>
    <n v="89"/>
    <n v="13970327"/>
    <n v="89"/>
    <x v="2"/>
    <x v="0"/>
    <s v="03"/>
    <n v="527081617"/>
  </r>
  <r>
    <n v="90"/>
    <n v="13970328"/>
    <n v="90"/>
    <x v="2"/>
    <x v="0"/>
    <s v="03"/>
    <n v="988301821"/>
  </r>
  <r>
    <n v="91"/>
    <n v="13970329"/>
    <n v="91"/>
    <x v="2"/>
    <x v="0"/>
    <s v="03"/>
    <n v="644996518"/>
  </r>
  <r>
    <n v="92"/>
    <n v="13970330"/>
    <n v="92"/>
    <x v="2"/>
    <x v="0"/>
    <s v="03"/>
    <n v="418190803"/>
  </r>
  <r>
    <n v="93"/>
    <n v="13970331"/>
    <n v="93"/>
    <x v="2"/>
    <x v="0"/>
    <s v="03"/>
    <n v="699987158"/>
  </r>
  <r>
    <n v="94"/>
    <n v="13970401"/>
    <n v="94"/>
    <x v="3"/>
    <x v="0"/>
    <s v="04"/>
    <n v="544061675"/>
  </r>
  <r>
    <n v="95"/>
    <n v="13970402"/>
    <n v="95"/>
    <x v="3"/>
    <x v="0"/>
    <s v="04"/>
    <n v="149979168"/>
  </r>
  <r>
    <n v="96"/>
    <n v="13970403"/>
    <n v="96"/>
    <x v="3"/>
    <x v="0"/>
    <s v="04"/>
    <n v="189809610"/>
  </r>
  <r>
    <n v="97"/>
    <n v="13970404"/>
    <n v="97"/>
    <x v="3"/>
    <x v="0"/>
    <s v="04"/>
    <n v="356815375"/>
  </r>
  <r>
    <n v="98"/>
    <n v="13970405"/>
    <n v="98"/>
    <x v="3"/>
    <x v="0"/>
    <s v="04"/>
    <n v="860140508"/>
  </r>
  <r>
    <n v="99"/>
    <n v="13970406"/>
    <n v="99"/>
    <x v="3"/>
    <x v="0"/>
    <s v="04"/>
    <n v="483880370"/>
  </r>
  <r>
    <n v="100"/>
    <n v="13970407"/>
    <n v="100"/>
    <x v="3"/>
    <x v="0"/>
    <s v="04"/>
    <n v="491012785"/>
  </r>
  <r>
    <n v="101"/>
    <n v="13970408"/>
    <n v="101"/>
    <x v="3"/>
    <x v="0"/>
    <s v="04"/>
    <n v="973492926"/>
  </r>
  <r>
    <n v="102"/>
    <n v="13970409"/>
    <n v="102"/>
    <x v="3"/>
    <x v="0"/>
    <s v="04"/>
    <n v="785072574"/>
  </r>
  <r>
    <n v="103"/>
    <n v="13970410"/>
    <n v="103"/>
    <x v="3"/>
    <x v="0"/>
    <s v="04"/>
    <n v="259566232"/>
  </r>
  <r>
    <n v="104"/>
    <n v="13970411"/>
    <n v="104"/>
    <x v="3"/>
    <x v="0"/>
    <s v="04"/>
    <n v="975682555"/>
  </r>
  <r>
    <n v="105"/>
    <n v="13970412"/>
    <n v="105"/>
    <x v="3"/>
    <x v="0"/>
    <s v="04"/>
    <n v="269389362"/>
  </r>
  <r>
    <n v="106"/>
    <n v="13970413"/>
    <n v="106"/>
    <x v="3"/>
    <x v="0"/>
    <s v="04"/>
    <n v="417760828"/>
  </r>
  <r>
    <n v="107"/>
    <n v="13970414"/>
    <n v="107"/>
    <x v="3"/>
    <x v="0"/>
    <s v="04"/>
    <n v="850876853"/>
  </r>
  <r>
    <n v="108"/>
    <n v="13970415"/>
    <n v="108"/>
    <x v="3"/>
    <x v="0"/>
    <s v="04"/>
    <n v="538718415"/>
  </r>
  <r>
    <n v="109"/>
    <n v="13970416"/>
    <n v="109"/>
    <x v="3"/>
    <x v="0"/>
    <s v="04"/>
    <n v="974418571"/>
  </r>
  <r>
    <n v="110"/>
    <n v="13970417"/>
    <n v="110"/>
    <x v="3"/>
    <x v="0"/>
    <s v="04"/>
    <n v="685609579"/>
  </r>
  <r>
    <n v="111"/>
    <n v="13970418"/>
    <n v="111"/>
    <x v="3"/>
    <x v="0"/>
    <s v="04"/>
    <n v="228883698"/>
  </r>
  <r>
    <n v="112"/>
    <n v="13970419"/>
    <n v="112"/>
    <x v="3"/>
    <x v="0"/>
    <s v="04"/>
    <n v="946475028"/>
  </r>
  <r>
    <n v="113"/>
    <n v="13970420"/>
    <n v="113"/>
    <x v="3"/>
    <x v="0"/>
    <s v="04"/>
    <n v="504961458"/>
  </r>
  <r>
    <n v="114"/>
    <n v="13970421"/>
    <n v="114"/>
    <x v="3"/>
    <x v="0"/>
    <s v="04"/>
    <n v="779059495"/>
  </r>
  <r>
    <n v="115"/>
    <n v="13970422"/>
    <n v="115"/>
    <x v="3"/>
    <x v="0"/>
    <s v="04"/>
    <n v="932755082"/>
  </r>
  <r>
    <n v="116"/>
    <n v="13970423"/>
    <n v="116"/>
    <x v="3"/>
    <x v="0"/>
    <s v="04"/>
    <n v="332453163"/>
  </r>
  <r>
    <n v="117"/>
    <n v="13970424"/>
    <n v="117"/>
    <x v="3"/>
    <x v="0"/>
    <s v="04"/>
    <n v="472597123"/>
  </r>
  <r>
    <n v="118"/>
    <n v="13970425"/>
    <n v="118"/>
    <x v="3"/>
    <x v="0"/>
    <s v="04"/>
    <n v="835803151"/>
  </r>
  <r>
    <n v="119"/>
    <n v="13970426"/>
    <n v="119"/>
    <x v="3"/>
    <x v="0"/>
    <s v="04"/>
    <n v="582100392"/>
  </r>
  <r>
    <n v="120"/>
    <n v="13970427"/>
    <n v="120"/>
    <x v="3"/>
    <x v="0"/>
    <s v="04"/>
    <n v="811376103"/>
  </r>
  <r>
    <n v="121"/>
    <n v="13970428"/>
    <n v="121"/>
    <x v="3"/>
    <x v="0"/>
    <s v="04"/>
    <n v="263157318"/>
  </r>
  <r>
    <n v="122"/>
    <n v="13970429"/>
    <n v="122"/>
    <x v="3"/>
    <x v="0"/>
    <s v="04"/>
    <n v="967380657"/>
  </r>
  <r>
    <n v="123"/>
    <n v="13970430"/>
    <n v="123"/>
    <x v="3"/>
    <x v="0"/>
    <s v="04"/>
    <n v="348159382"/>
  </r>
  <r>
    <n v="124"/>
    <n v="13970431"/>
    <n v="124"/>
    <x v="3"/>
    <x v="0"/>
    <s v="04"/>
    <n v="702356782"/>
  </r>
  <r>
    <n v="125"/>
    <n v="13970501"/>
    <n v="125"/>
    <x v="4"/>
    <x v="0"/>
    <s v="05"/>
    <n v="479857754"/>
  </r>
  <r>
    <n v="126"/>
    <n v="13970502"/>
    <n v="126"/>
    <x v="4"/>
    <x v="0"/>
    <s v="05"/>
    <n v="107530888"/>
  </r>
  <r>
    <n v="127"/>
    <n v="13970503"/>
    <n v="127"/>
    <x v="4"/>
    <x v="0"/>
    <s v="05"/>
    <n v="892717240"/>
  </r>
  <r>
    <n v="128"/>
    <n v="13970504"/>
    <n v="128"/>
    <x v="4"/>
    <x v="0"/>
    <s v="05"/>
    <n v="816000106"/>
  </r>
  <r>
    <n v="129"/>
    <n v="13970505"/>
    <n v="129"/>
    <x v="4"/>
    <x v="0"/>
    <s v="05"/>
    <n v="809297129"/>
  </r>
  <r>
    <n v="130"/>
    <n v="13970506"/>
    <n v="130"/>
    <x v="4"/>
    <x v="0"/>
    <s v="05"/>
    <n v="885375836"/>
  </r>
  <r>
    <n v="131"/>
    <n v="13970507"/>
    <n v="131"/>
    <x v="4"/>
    <x v="0"/>
    <s v="05"/>
    <n v="461942681"/>
  </r>
  <r>
    <n v="132"/>
    <n v="13970508"/>
    <n v="132"/>
    <x v="4"/>
    <x v="0"/>
    <s v="05"/>
    <n v="793978235"/>
  </r>
  <r>
    <n v="133"/>
    <n v="13970509"/>
    <n v="133"/>
    <x v="4"/>
    <x v="0"/>
    <s v="05"/>
    <n v="817989668"/>
  </r>
  <r>
    <n v="134"/>
    <n v="13970510"/>
    <n v="134"/>
    <x v="4"/>
    <x v="0"/>
    <s v="05"/>
    <n v="808397515"/>
  </r>
  <r>
    <n v="135"/>
    <n v="13970511"/>
    <n v="135"/>
    <x v="4"/>
    <x v="0"/>
    <s v="05"/>
    <n v="660118360"/>
  </r>
  <r>
    <n v="136"/>
    <n v="13970512"/>
    <n v="136"/>
    <x v="4"/>
    <x v="0"/>
    <s v="05"/>
    <n v="765037848"/>
  </r>
  <r>
    <n v="137"/>
    <n v="13970513"/>
    <n v="137"/>
    <x v="4"/>
    <x v="0"/>
    <s v="05"/>
    <n v="192295772"/>
  </r>
  <r>
    <n v="138"/>
    <n v="13970514"/>
    <n v="138"/>
    <x v="4"/>
    <x v="0"/>
    <s v="05"/>
    <n v="730217478"/>
  </r>
  <r>
    <n v="139"/>
    <n v="13970515"/>
    <n v="139"/>
    <x v="4"/>
    <x v="0"/>
    <s v="05"/>
    <n v="508012032"/>
  </r>
  <r>
    <n v="140"/>
    <n v="13970516"/>
    <n v="140"/>
    <x v="4"/>
    <x v="0"/>
    <s v="05"/>
    <n v="570874530"/>
  </r>
  <r>
    <n v="141"/>
    <n v="13970517"/>
    <n v="141"/>
    <x v="4"/>
    <x v="0"/>
    <s v="05"/>
    <n v="954466741"/>
  </r>
  <r>
    <n v="142"/>
    <n v="13970518"/>
    <n v="142"/>
    <x v="4"/>
    <x v="0"/>
    <s v="05"/>
    <n v="928205498"/>
  </r>
  <r>
    <n v="143"/>
    <n v="13970519"/>
    <n v="143"/>
    <x v="4"/>
    <x v="0"/>
    <s v="05"/>
    <n v="367863590"/>
  </r>
  <r>
    <n v="144"/>
    <n v="13970520"/>
    <n v="144"/>
    <x v="4"/>
    <x v="0"/>
    <s v="05"/>
    <n v="175401684"/>
  </r>
  <r>
    <n v="145"/>
    <n v="13970521"/>
    <n v="145"/>
    <x v="4"/>
    <x v="0"/>
    <s v="05"/>
    <n v="692875570"/>
  </r>
  <r>
    <n v="146"/>
    <n v="13970522"/>
    <n v="146"/>
    <x v="4"/>
    <x v="0"/>
    <s v="05"/>
    <n v="807361838"/>
  </r>
  <r>
    <n v="147"/>
    <n v="13970523"/>
    <n v="147"/>
    <x v="4"/>
    <x v="0"/>
    <s v="05"/>
    <n v="920797136"/>
  </r>
  <r>
    <n v="148"/>
    <n v="13970524"/>
    <n v="148"/>
    <x v="4"/>
    <x v="0"/>
    <s v="05"/>
    <n v="116693908"/>
  </r>
  <r>
    <n v="149"/>
    <n v="13970525"/>
    <n v="149"/>
    <x v="4"/>
    <x v="0"/>
    <s v="05"/>
    <n v="829086695"/>
  </r>
  <r>
    <n v="150"/>
    <n v="13970526"/>
    <n v="150"/>
    <x v="4"/>
    <x v="0"/>
    <s v="05"/>
    <n v="753731616"/>
  </r>
  <r>
    <n v="151"/>
    <n v="13970527"/>
    <n v="151"/>
    <x v="4"/>
    <x v="0"/>
    <s v="05"/>
    <n v="915062850"/>
  </r>
  <r>
    <n v="152"/>
    <n v="13970528"/>
    <n v="152"/>
    <x v="4"/>
    <x v="0"/>
    <s v="05"/>
    <n v="141532885"/>
  </r>
  <r>
    <n v="153"/>
    <n v="13970529"/>
    <n v="153"/>
    <x v="4"/>
    <x v="0"/>
    <s v="05"/>
    <n v="554264821"/>
  </r>
  <r>
    <n v="154"/>
    <n v="13970530"/>
    <n v="154"/>
    <x v="4"/>
    <x v="0"/>
    <s v="05"/>
    <n v="257265876"/>
  </r>
  <r>
    <n v="155"/>
    <n v="13970531"/>
    <n v="155"/>
    <x v="4"/>
    <x v="0"/>
    <s v="05"/>
    <n v="187899969"/>
  </r>
  <r>
    <n v="156"/>
    <n v="13970601"/>
    <n v="156"/>
    <x v="5"/>
    <x v="0"/>
    <s v="06"/>
    <n v="249425147"/>
  </r>
  <r>
    <n v="157"/>
    <n v="13970602"/>
    <n v="157"/>
    <x v="5"/>
    <x v="0"/>
    <s v="06"/>
    <n v="292963063"/>
  </r>
  <r>
    <n v="158"/>
    <n v="13970603"/>
    <n v="158"/>
    <x v="5"/>
    <x v="0"/>
    <s v="06"/>
    <n v="693212299"/>
  </r>
  <r>
    <n v="159"/>
    <n v="13970604"/>
    <n v="159"/>
    <x v="5"/>
    <x v="0"/>
    <s v="06"/>
    <n v="915507308"/>
  </r>
  <r>
    <n v="160"/>
    <n v="13970605"/>
    <n v="160"/>
    <x v="5"/>
    <x v="0"/>
    <s v="06"/>
    <n v="892103107"/>
  </r>
  <r>
    <n v="161"/>
    <n v="13970606"/>
    <n v="161"/>
    <x v="5"/>
    <x v="0"/>
    <s v="06"/>
    <n v="979885654"/>
  </r>
  <r>
    <n v="162"/>
    <n v="13970607"/>
    <n v="162"/>
    <x v="5"/>
    <x v="0"/>
    <s v="06"/>
    <n v="799239172"/>
  </r>
  <r>
    <n v="163"/>
    <n v="13970608"/>
    <n v="163"/>
    <x v="5"/>
    <x v="0"/>
    <s v="06"/>
    <n v="948352989"/>
  </r>
  <r>
    <n v="164"/>
    <n v="13970609"/>
    <n v="164"/>
    <x v="5"/>
    <x v="0"/>
    <s v="06"/>
    <n v="795077725"/>
  </r>
  <r>
    <n v="165"/>
    <n v="13970610"/>
    <n v="165"/>
    <x v="5"/>
    <x v="0"/>
    <s v="06"/>
    <n v="715178665"/>
  </r>
  <r>
    <n v="166"/>
    <n v="13970611"/>
    <n v="166"/>
    <x v="5"/>
    <x v="0"/>
    <s v="06"/>
    <n v="223630840"/>
  </r>
  <r>
    <n v="167"/>
    <n v="13970612"/>
    <n v="167"/>
    <x v="5"/>
    <x v="0"/>
    <s v="06"/>
    <n v="102919366"/>
  </r>
  <r>
    <n v="168"/>
    <n v="13970613"/>
    <n v="168"/>
    <x v="5"/>
    <x v="0"/>
    <s v="06"/>
    <n v="578840439"/>
  </r>
  <r>
    <n v="169"/>
    <n v="13970614"/>
    <n v="169"/>
    <x v="5"/>
    <x v="0"/>
    <s v="06"/>
    <n v="657212791"/>
  </r>
  <r>
    <n v="170"/>
    <n v="13970615"/>
    <n v="170"/>
    <x v="5"/>
    <x v="0"/>
    <s v="06"/>
    <n v="661090061"/>
  </r>
  <r>
    <n v="171"/>
    <n v="13970616"/>
    <n v="171"/>
    <x v="5"/>
    <x v="0"/>
    <s v="06"/>
    <n v="570650493"/>
  </r>
  <r>
    <n v="172"/>
    <n v="13970617"/>
    <n v="172"/>
    <x v="5"/>
    <x v="0"/>
    <s v="06"/>
    <n v="641723805"/>
  </r>
  <r>
    <n v="173"/>
    <n v="13970618"/>
    <n v="173"/>
    <x v="5"/>
    <x v="0"/>
    <s v="06"/>
    <n v="537851596"/>
  </r>
  <r>
    <n v="174"/>
    <n v="13970619"/>
    <n v="174"/>
    <x v="5"/>
    <x v="0"/>
    <s v="06"/>
    <n v="413258134"/>
  </r>
  <r>
    <n v="175"/>
    <n v="13970620"/>
    <n v="175"/>
    <x v="5"/>
    <x v="0"/>
    <s v="06"/>
    <n v="515950250"/>
  </r>
  <r>
    <n v="176"/>
    <n v="13970621"/>
    <n v="176"/>
    <x v="5"/>
    <x v="0"/>
    <s v="06"/>
    <n v="105046832"/>
  </r>
  <r>
    <n v="177"/>
    <n v="13970622"/>
    <n v="177"/>
    <x v="5"/>
    <x v="0"/>
    <s v="06"/>
    <n v="684917861"/>
  </r>
  <r>
    <n v="178"/>
    <n v="13970623"/>
    <n v="178"/>
    <x v="5"/>
    <x v="0"/>
    <s v="06"/>
    <n v="386018572"/>
  </r>
  <r>
    <n v="179"/>
    <n v="13970624"/>
    <n v="179"/>
    <x v="5"/>
    <x v="0"/>
    <s v="06"/>
    <n v="598117205"/>
  </r>
  <r>
    <n v="180"/>
    <n v="13970625"/>
    <n v="180"/>
    <x v="5"/>
    <x v="0"/>
    <s v="06"/>
    <n v="971859412"/>
  </r>
  <r>
    <n v="181"/>
    <n v="13970626"/>
    <n v="181"/>
    <x v="5"/>
    <x v="0"/>
    <s v="06"/>
    <n v="131118112"/>
  </r>
  <r>
    <n v="182"/>
    <n v="13970627"/>
    <n v="182"/>
    <x v="5"/>
    <x v="0"/>
    <s v="06"/>
    <n v="526252092"/>
  </r>
  <r>
    <n v="183"/>
    <n v="13970628"/>
    <n v="183"/>
    <x v="5"/>
    <x v="0"/>
    <s v="06"/>
    <n v="871405613"/>
  </r>
  <r>
    <n v="184"/>
    <n v="13970629"/>
    <n v="184"/>
    <x v="5"/>
    <x v="0"/>
    <s v="06"/>
    <n v="216221716"/>
  </r>
  <r>
    <n v="185"/>
    <n v="13970630"/>
    <n v="185"/>
    <x v="5"/>
    <x v="0"/>
    <s v="06"/>
    <n v="938007785"/>
  </r>
  <r>
    <n v="186"/>
    <n v="13970631"/>
    <n v="186"/>
    <x v="5"/>
    <x v="0"/>
    <s v="06"/>
    <n v="401878803"/>
  </r>
  <r>
    <n v="187"/>
    <n v="13970701"/>
    <n v="187"/>
    <x v="6"/>
    <x v="0"/>
    <s v="07"/>
    <n v="757261676"/>
  </r>
  <r>
    <n v="188"/>
    <n v="13970702"/>
    <n v="188"/>
    <x v="6"/>
    <x v="0"/>
    <s v="07"/>
    <n v="834753212"/>
  </r>
  <r>
    <n v="189"/>
    <n v="13970703"/>
    <n v="189"/>
    <x v="6"/>
    <x v="0"/>
    <s v="07"/>
    <n v="935709053"/>
  </r>
  <r>
    <n v="190"/>
    <n v="13970704"/>
    <n v="190"/>
    <x v="6"/>
    <x v="0"/>
    <s v="07"/>
    <n v="870412578"/>
  </r>
  <r>
    <n v="191"/>
    <n v="13970705"/>
    <n v="191"/>
    <x v="6"/>
    <x v="0"/>
    <s v="07"/>
    <n v="299176207"/>
  </r>
  <r>
    <n v="192"/>
    <n v="13970706"/>
    <n v="192"/>
    <x v="6"/>
    <x v="0"/>
    <s v="07"/>
    <n v="218369503"/>
  </r>
  <r>
    <n v="193"/>
    <n v="13970707"/>
    <n v="193"/>
    <x v="6"/>
    <x v="0"/>
    <s v="07"/>
    <n v="369985328"/>
  </r>
  <r>
    <n v="194"/>
    <n v="13970708"/>
    <n v="194"/>
    <x v="6"/>
    <x v="0"/>
    <s v="07"/>
    <n v="641761611"/>
  </r>
  <r>
    <n v="195"/>
    <n v="13970709"/>
    <n v="195"/>
    <x v="6"/>
    <x v="0"/>
    <s v="07"/>
    <n v="441722857"/>
  </r>
  <r>
    <n v="196"/>
    <n v="13970710"/>
    <n v="196"/>
    <x v="6"/>
    <x v="0"/>
    <s v="07"/>
    <n v="473883456"/>
  </r>
  <r>
    <n v="197"/>
    <n v="13970711"/>
    <n v="197"/>
    <x v="6"/>
    <x v="0"/>
    <s v="07"/>
    <n v="373007985"/>
  </r>
  <r>
    <n v="198"/>
    <n v="13970712"/>
    <n v="198"/>
    <x v="6"/>
    <x v="0"/>
    <s v="07"/>
    <n v="773183067"/>
  </r>
  <r>
    <n v="199"/>
    <n v="13970713"/>
    <n v="199"/>
    <x v="6"/>
    <x v="0"/>
    <s v="07"/>
    <n v="391522065"/>
  </r>
  <r>
    <n v="200"/>
    <n v="13970714"/>
    <n v="200"/>
    <x v="6"/>
    <x v="0"/>
    <s v="07"/>
    <n v="799684576"/>
  </r>
  <r>
    <n v="201"/>
    <n v="13970715"/>
    <n v="201"/>
    <x v="6"/>
    <x v="0"/>
    <s v="07"/>
    <n v="926785218"/>
  </r>
  <r>
    <n v="202"/>
    <n v="13970716"/>
    <n v="202"/>
    <x v="6"/>
    <x v="0"/>
    <s v="07"/>
    <n v="794093768"/>
  </r>
  <r>
    <n v="203"/>
    <n v="13970717"/>
    <n v="203"/>
    <x v="6"/>
    <x v="0"/>
    <s v="07"/>
    <n v="980295736"/>
  </r>
  <r>
    <n v="204"/>
    <n v="13970718"/>
    <n v="204"/>
    <x v="6"/>
    <x v="0"/>
    <s v="07"/>
    <n v="370851854"/>
  </r>
  <r>
    <n v="205"/>
    <n v="13970719"/>
    <n v="205"/>
    <x v="6"/>
    <x v="0"/>
    <s v="07"/>
    <n v="740351932"/>
  </r>
  <r>
    <n v="206"/>
    <n v="13970720"/>
    <n v="206"/>
    <x v="6"/>
    <x v="0"/>
    <s v="07"/>
    <n v="708300721"/>
  </r>
  <r>
    <n v="207"/>
    <n v="13970721"/>
    <n v="207"/>
    <x v="6"/>
    <x v="0"/>
    <s v="07"/>
    <n v="146929061"/>
  </r>
  <r>
    <n v="208"/>
    <n v="13970722"/>
    <n v="208"/>
    <x v="6"/>
    <x v="0"/>
    <s v="07"/>
    <n v="745768108"/>
  </r>
  <r>
    <n v="209"/>
    <n v="13970723"/>
    <n v="209"/>
    <x v="6"/>
    <x v="0"/>
    <s v="07"/>
    <n v="108856225"/>
  </r>
  <r>
    <n v="210"/>
    <n v="13970724"/>
    <n v="210"/>
    <x v="6"/>
    <x v="0"/>
    <s v="07"/>
    <n v="153086933"/>
  </r>
  <r>
    <n v="211"/>
    <n v="13970725"/>
    <n v="211"/>
    <x v="6"/>
    <x v="0"/>
    <s v="07"/>
    <n v="662386942"/>
  </r>
  <r>
    <n v="212"/>
    <n v="13970726"/>
    <n v="212"/>
    <x v="6"/>
    <x v="0"/>
    <s v="07"/>
    <n v="593550730"/>
  </r>
  <r>
    <n v="213"/>
    <n v="13970727"/>
    <n v="213"/>
    <x v="6"/>
    <x v="0"/>
    <s v="07"/>
    <n v="814485063"/>
  </r>
  <r>
    <n v="214"/>
    <n v="13970728"/>
    <n v="214"/>
    <x v="6"/>
    <x v="0"/>
    <s v="07"/>
    <n v="846876113"/>
  </r>
  <r>
    <n v="215"/>
    <n v="13970729"/>
    <n v="215"/>
    <x v="6"/>
    <x v="0"/>
    <s v="07"/>
    <n v="614311408"/>
  </r>
  <r>
    <n v="216"/>
    <n v="13970730"/>
    <n v="216"/>
    <x v="6"/>
    <x v="0"/>
    <s v="07"/>
    <n v="206674022"/>
  </r>
  <r>
    <n v="217"/>
    <n v="13970801"/>
    <n v="217"/>
    <x v="7"/>
    <x v="0"/>
    <s v="08"/>
    <n v="697940433"/>
  </r>
  <r>
    <n v="218"/>
    <n v="13970802"/>
    <n v="218"/>
    <x v="7"/>
    <x v="0"/>
    <s v="08"/>
    <n v="341901256"/>
  </r>
  <r>
    <n v="219"/>
    <n v="13970803"/>
    <n v="219"/>
    <x v="7"/>
    <x v="0"/>
    <s v="08"/>
    <n v="183772988"/>
  </r>
  <r>
    <n v="220"/>
    <n v="13970804"/>
    <n v="220"/>
    <x v="7"/>
    <x v="0"/>
    <s v="08"/>
    <n v="224134197"/>
  </r>
  <r>
    <n v="221"/>
    <n v="13970805"/>
    <n v="221"/>
    <x v="7"/>
    <x v="0"/>
    <s v="08"/>
    <n v="432426262"/>
  </r>
  <r>
    <n v="222"/>
    <n v="13970806"/>
    <n v="222"/>
    <x v="7"/>
    <x v="0"/>
    <s v="08"/>
    <n v="923214711"/>
  </r>
  <r>
    <n v="223"/>
    <n v="13970807"/>
    <n v="223"/>
    <x v="7"/>
    <x v="0"/>
    <s v="08"/>
    <n v="536255445"/>
  </r>
  <r>
    <n v="224"/>
    <n v="13970808"/>
    <n v="224"/>
    <x v="7"/>
    <x v="0"/>
    <s v="08"/>
    <n v="627261230"/>
  </r>
  <r>
    <n v="225"/>
    <n v="13970809"/>
    <n v="225"/>
    <x v="7"/>
    <x v="0"/>
    <s v="08"/>
    <n v="608825656"/>
  </r>
  <r>
    <n v="226"/>
    <n v="13970810"/>
    <n v="226"/>
    <x v="7"/>
    <x v="0"/>
    <s v="08"/>
    <n v="259634998"/>
  </r>
  <r>
    <n v="227"/>
    <n v="13970811"/>
    <n v="227"/>
    <x v="7"/>
    <x v="0"/>
    <s v="08"/>
    <n v="530803554"/>
  </r>
  <r>
    <n v="228"/>
    <n v="13970812"/>
    <n v="228"/>
    <x v="7"/>
    <x v="0"/>
    <s v="08"/>
    <n v="833557523"/>
  </r>
  <r>
    <n v="229"/>
    <n v="13970813"/>
    <n v="229"/>
    <x v="7"/>
    <x v="0"/>
    <s v="08"/>
    <n v="272203032"/>
  </r>
  <r>
    <n v="230"/>
    <n v="13970814"/>
    <n v="230"/>
    <x v="7"/>
    <x v="0"/>
    <s v="08"/>
    <n v="261607069"/>
  </r>
  <r>
    <n v="231"/>
    <n v="13970815"/>
    <n v="231"/>
    <x v="7"/>
    <x v="0"/>
    <s v="08"/>
    <n v="839702654"/>
  </r>
  <r>
    <n v="232"/>
    <n v="13970816"/>
    <n v="232"/>
    <x v="7"/>
    <x v="0"/>
    <s v="08"/>
    <n v="196786372"/>
  </r>
  <r>
    <n v="233"/>
    <n v="13970817"/>
    <n v="233"/>
    <x v="7"/>
    <x v="0"/>
    <s v="08"/>
    <n v="429796749"/>
  </r>
  <r>
    <n v="234"/>
    <n v="13970818"/>
    <n v="234"/>
    <x v="7"/>
    <x v="0"/>
    <s v="08"/>
    <n v="889960348"/>
  </r>
  <r>
    <n v="235"/>
    <n v="13970819"/>
    <n v="235"/>
    <x v="7"/>
    <x v="0"/>
    <s v="08"/>
    <n v="884591897"/>
  </r>
  <r>
    <n v="236"/>
    <n v="13970820"/>
    <n v="236"/>
    <x v="7"/>
    <x v="0"/>
    <s v="08"/>
    <n v="188389394"/>
  </r>
  <r>
    <n v="237"/>
    <n v="13970821"/>
    <n v="237"/>
    <x v="7"/>
    <x v="0"/>
    <s v="08"/>
    <n v="359250012"/>
  </r>
  <r>
    <n v="238"/>
    <n v="13970822"/>
    <n v="238"/>
    <x v="7"/>
    <x v="0"/>
    <s v="08"/>
    <n v="676194092"/>
  </r>
  <r>
    <n v="239"/>
    <n v="13970823"/>
    <n v="239"/>
    <x v="7"/>
    <x v="0"/>
    <s v="08"/>
    <n v="200405242"/>
  </r>
  <r>
    <n v="240"/>
    <n v="13970824"/>
    <n v="240"/>
    <x v="7"/>
    <x v="0"/>
    <s v="08"/>
    <n v="363978390"/>
  </r>
  <r>
    <n v="241"/>
    <n v="13970825"/>
    <n v="241"/>
    <x v="7"/>
    <x v="0"/>
    <s v="08"/>
    <n v="473354264"/>
  </r>
  <r>
    <n v="242"/>
    <n v="13970826"/>
    <n v="242"/>
    <x v="7"/>
    <x v="0"/>
    <s v="08"/>
    <n v="493302839"/>
  </r>
  <r>
    <n v="243"/>
    <n v="13970827"/>
    <n v="243"/>
    <x v="7"/>
    <x v="0"/>
    <s v="08"/>
    <n v="696482981"/>
  </r>
  <r>
    <n v="244"/>
    <n v="13970828"/>
    <n v="244"/>
    <x v="7"/>
    <x v="0"/>
    <s v="08"/>
    <n v="795169313"/>
  </r>
  <r>
    <n v="245"/>
    <n v="13970829"/>
    <n v="245"/>
    <x v="7"/>
    <x v="0"/>
    <s v="08"/>
    <n v="907673208"/>
  </r>
  <r>
    <n v="246"/>
    <n v="13970830"/>
    <n v="246"/>
    <x v="7"/>
    <x v="0"/>
    <s v="08"/>
    <n v="261661061"/>
  </r>
  <r>
    <n v="247"/>
    <n v="13970901"/>
    <n v="247"/>
    <x v="8"/>
    <x v="0"/>
    <s v="09"/>
    <n v="256496006"/>
  </r>
  <r>
    <n v="248"/>
    <n v="13970902"/>
    <n v="248"/>
    <x v="8"/>
    <x v="0"/>
    <s v="09"/>
    <n v="237683385"/>
  </r>
  <r>
    <n v="249"/>
    <n v="13970903"/>
    <n v="249"/>
    <x v="8"/>
    <x v="0"/>
    <s v="09"/>
    <n v="802498932"/>
  </r>
  <r>
    <n v="250"/>
    <n v="13970904"/>
    <n v="250"/>
    <x v="8"/>
    <x v="0"/>
    <s v="09"/>
    <n v="591638478"/>
  </r>
  <r>
    <n v="251"/>
    <n v="13970905"/>
    <n v="251"/>
    <x v="8"/>
    <x v="0"/>
    <s v="09"/>
    <n v="379452972"/>
  </r>
  <r>
    <n v="252"/>
    <n v="13970906"/>
    <n v="252"/>
    <x v="8"/>
    <x v="0"/>
    <s v="09"/>
    <n v="559600582"/>
  </r>
  <r>
    <n v="253"/>
    <n v="13970907"/>
    <n v="253"/>
    <x v="8"/>
    <x v="0"/>
    <s v="09"/>
    <n v="389003063"/>
  </r>
  <r>
    <n v="254"/>
    <n v="13970908"/>
    <n v="254"/>
    <x v="8"/>
    <x v="0"/>
    <s v="09"/>
    <n v="978718222"/>
  </r>
  <r>
    <n v="255"/>
    <n v="13970909"/>
    <n v="255"/>
    <x v="8"/>
    <x v="0"/>
    <s v="09"/>
    <n v="171804416"/>
  </r>
  <r>
    <n v="256"/>
    <n v="13970910"/>
    <n v="256"/>
    <x v="8"/>
    <x v="0"/>
    <s v="09"/>
    <n v="114415983"/>
  </r>
  <r>
    <n v="257"/>
    <n v="13970911"/>
    <n v="257"/>
    <x v="8"/>
    <x v="0"/>
    <s v="09"/>
    <n v="959807977"/>
  </r>
  <r>
    <n v="258"/>
    <n v="13970912"/>
    <n v="258"/>
    <x v="8"/>
    <x v="0"/>
    <s v="09"/>
    <n v="182189513"/>
  </r>
  <r>
    <n v="259"/>
    <n v="13970913"/>
    <n v="259"/>
    <x v="8"/>
    <x v="0"/>
    <s v="09"/>
    <n v="707476899"/>
  </r>
  <r>
    <n v="260"/>
    <n v="13970914"/>
    <n v="260"/>
    <x v="8"/>
    <x v="0"/>
    <s v="09"/>
    <n v="158675113"/>
  </r>
  <r>
    <n v="261"/>
    <n v="13970915"/>
    <n v="261"/>
    <x v="8"/>
    <x v="0"/>
    <s v="09"/>
    <n v="112730856"/>
  </r>
  <r>
    <n v="262"/>
    <n v="13970916"/>
    <n v="262"/>
    <x v="8"/>
    <x v="0"/>
    <s v="09"/>
    <n v="626990914"/>
  </r>
  <r>
    <n v="263"/>
    <n v="13970917"/>
    <n v="263"/>
    <x v="8"/>
    <x v="0"/>
    <s v="09"/>
    <n v="457572321"/>
  </r>
  <r>
    <n v="264"/>
    <n v="13970918"/>
    <n v="264"/>
    <x v="8"/>
    <x v="0"/>
    <s v="09"/>
    <n v="830103805"/>
  </r>
  <r>
    <n v="265"/>
    <n v="13970919"/>
    <n v="265"/>
    <x v="8"/>
    <x v="0"/>
    <s v="09"/>
    <n v="395649966"/>
  </r>
  <r>
    <n v="266"/>
    <n v="13970920"/>
    <n v="266"/>
    <x v="8"/>
    <x v="0"/>
    <s v="09"/>
    <n v="911637438"/>
  </r>
  <r>
    <n v="267"/>
    <n v="13970921"/>
    <n v="267"/>
    <x v="8"/>
    <x v="0"/>
    <s v="09"/>
    <n v="469647551"/>
  </r>
  <r>
    <n v="268"/>
    <n v="13970922"/>
    <n v="268"/>
    <x v="8"/>
    <x v="0"/>
    <s v="09"/>
    <n v="324272243"/>
  </r>
  <r>
    <n v="269"/>
    <n v="13970923"/>
    <n v="269"/>
    <x v="8"/>
    <x v="0"/>
    <s v="09"/>
    <n v="364156260"/>
  </r>
  <r>
    <n v="270"/>
    <n v="13970924"/>
    <n v="270"/>
    <x v="8"/>
    <x v="0"/>
    <s v="09"/>
    <n v="582139619"/>
  </r>
  <r>
    <n v="271"/>
    <n v="13970925"/>
    <n v="271"/>
    <x v="8"/>
    <x v="0"/>
    <s v="09"/>
    <n v="571947492"/>
  </r>
  <r>
    <n v="272"/>
    <n v="13970926"/>
    <n v="272"/>
    <x v="8"/>
    <x v="0"/>
    <s v="09"/>
    <n v="542402742"/>
  </r>
  <r>
    <n v="273"/>
    <n v="13970927"/>
    <n v="273"/>
    <x v="8"/>
    <x v="0"/>
    <s v="09"/>
    <n v="566476873"/>
  </r>
  <r>
    <n v="274"/>
    <n v="13970928"/>
    <n v="274"/>
    <x v="8"/>
    <x v="0"/>
    <s v="09"/>
    <n v="672841678"/>
  </r>
  <r>
    <n v="275"/>
    <n v="13970929"/>
    <n v="275"/>
    <x v="8"/>
    <x v="0"/>
    <s v="09"/>
    <n v="864680808"/>
  </r>
  <r>
    <n v="276"/>
    <n v="13970930"/>
    <n v="276"/>
    <x v="8"/>
    <x v="0"/>
    <s v="09"/>
    <n v="650175320"/>
  </r>
  <r>
    <n v="277"/>
    <n v="13971001"/>
    <n v="277"/>
    <x v="9"/>
    <x v="0"/>
    <s v="10"/>
    <n v="662954018"/>
  </r>
  <r>
    <n v="278"/>
    <n v="13971002"/>
    <n v="278"/>
    <x v="9"/>
    <x v="0"/>
    <s v="10"/>
    <n v="934463778"/>
  </r>
  <r>
    <n v="279"/>
    <n v="13971003"/>
    <n v="279"/>
    <x v="9"/>
    <x v="0"/>
    <s v="10"/>
    <n v="833983045"/>
  </r>
  <r>
    <n v="280"/>
    <n v="13971004"/>
    <n v="280"/>
    <x v="9"/>
    <x v="0"/>
    <s v="10"/>
    <n v="582248814"/>
  </r>
  <r>
    <n v="281"/>
    <n v="13971005"/>
    <n v="281"/>
    <x v="9"/>
    <x v="0"/>
    <s v="10"/>
    <n v="890735106"/>
  </r>
  <r>
    <n v="282"/>
    <n v="13971006"/>
    <n v="282"/>
    <x v="9"/>
    <x v="0"/>
    <s v="10"/>
    <n v="866759014"/>
  </r>
  <r>
    <n v="283"/>
    <n v="13971007"/>
    <n v="283"/>
    <x v="9"/>
    <x v="0"/>
    <s v="10"/>
    <n v="348359271"/>
  </r>
  <r>
    <n v="284"/>
    <n v="13971008"/>
    <n v="284"/>
    <x v="9"/>
    <x v="0"/>
    <s v="10"/>
    <n v="859685008"/>
  </r>
  <r>
    <n v="285"/>
    <n v="13971009"/>
    <n v="285"/>
    <x v="9"/>
    <x v="0"/>
    <s v="10"/>
    <n v="450358661"/>
  </r>
  <r>
    <n v="286"/>
    <n v="13971010"/>
    <n v="286"/>
    <x v="9"/>
    <x v="0"/>
    <s v="10"/>
    <n v="368629176"/>
  </r>
  <r>
    <n v="287"/>
    <n v="13971011"/>
    <n v="287"/>
    <x v="9"/>
    <x v="0"/>
    <s v="10"/>
    <n v="404152423"/>
  </r>
  <r>
    <n v="288"/>
    <n v="13971012"/>
    <n v="288"/>
    <x v="9"/>
    <x v="0"/>
    <s v="10"/>
    <n v="200562340"/>
  </r>
  <r>
    <n v="289"/>
    <n v="13971013"/>
    <n v="289"/>
    <x v="9"/>
    <x v="0"/>
    <s v="10"/>
    <n v="132144235"/>
  </r>
  <r>
    <n v="290"/>
    <n v="13971014"/>
    <n v="290"/>
    <x v="9"/>
    <x v="0"/>
    <s v="10"/>
    <n v="830155835"/>
  </r>
  <r>
    <n v="291"/>
    <n v="13971015"/>
    <n v="291"/>
    <x v="9"/>
    <x v="0"/>
    <s v="10"/>
    <n v="962702662"/>
  </r>
  <r>
    <n v="292"/>
    <n v="13971016"/>
    <n v="292"/>
    <x v="9"/>
    <x v="0"/>
    <s v="10"/>
    <n v="674653853"/>
  </r>
  <r>
    <n v="293"/>
    <n v="13971017"/>
    <n v="293"/>
    <x v="9"/>
    <x v="0"/>
    <s v="10"/>
    <n v="886893322"/>
  </r>
  <r>
    <n v="294"/>
    <n v="13971018"/>
    <n v="294"/>
    <x v="9"/>
    <x v="0"/>
    <s v="10"/>
    <n v="345898469"/>
  </r>
  <r>
    <n v="295"/>
    <n v="13971019"/>
    <n v="295"/>
    <x v="9"/>
    <x v="0"/>
    <s v="10"/>
    <n v="934537899"/>
  </r>
  <r>
    <n v="296"/>
    <n v="13971020"/>
    <n v="296"/>
    <x v="9"/>
    <x v="0"/>
    <s v="10"/>
    <n v="566930598"/>
  </r>
  <r>
    <n v="297"/>
    <n v="13971021"/>
    <n v="297"/>
    <x v="9"/>
    <x v="0"/>
    <s v="10"/>
    <n v="406435311"/>
  </r>
  <r>
    <n v="298"/>
    <n v="13971022"/>
    <n v="298"/>
    <x v="9"/>
    <x v="0"/>
    <s v="10"/>
    <n v="484116132"/>
  </r>
  <r>
    <n v="299"/>
    <n v="13971023"/>
    <n v="299"/>
    <x v="9"/>
    <x v="0"/>
    <s v="10"/>
    <n v="621902057"/>
  </r>
  <r>
    <n v="300"/>
    <n v="13971024"/>
    <n v="300"/>
    <x v="9"/>
    <x v="0"/>
    <s v="10"/>
    <n v="740316079"/>
  </r>
  <r>
    <n v="301"/>
    <n v="13971025"/>
    <n v="301"/>
    <x v="9"/>
    <x v="0"/>
    <s v="10"/>
    <n v="734651438"/>
  </r>
  <r>
    <n v="302"/>
    <n v="13971026"/>
    <n v="302"/>
    <x v="9"/>
    <x v="0"/>
    <s v="10"/>
    <n v="585660663"/>
  </r>
  <r>
    <n v="303"/>
    <n v="13971027"/>
    <n v="303"/>
    <x v="9"/>
    <x v="0"/>
    <s v="10"/>
    <n v="124025712"/>
  </r>
  <r>
    <n v="304"/>
    <n v="13971028"/>
    <n v="304"/>
    <x v="9"/>
    <x v="0"/>
    <s v="10"/>
    <n v="942196519"/>
  </r>
  <r>
    <n v="305"/>
    <n v="13971029"/>
    <n v="305"/>
    <x v="9"/>
    <x v="0"/>
    <s v="10"/>
    <n v="232258508"/>
  </r>
  <r>
    <n v="306"/>
    <n v="13971030"/>
    <n v="306"/>
    <x v="9"/>
    <x v="0"/>
    <s v="10"/>
    <n v="512306168"/>
  </r>
  <r>
    <n v="307"/>
    <n v="13971101"/>
    <n v="307"/>
    <x v="10"/>
    <x v="0"/>
    <s v="11"/>
    <n v="134717777"/>
  </r>
  <r>
    <n v="308"/>
    <n v="13971102"/>
    <n v="308"/>
    <x v="10"/>
    <x v="0"/>
    <s v="11"/>
    <n v="730241694"/>
  </r>
  <r>
    <n v="309"/>
    <n v="13971103"/>
    <n v="309"/>
    <x v="10"/>
    <x v="0"/>
    <s v="11"/>
    <n v="587675850"/>
  </r>
  <r>
    <n v="310"/>
    <n v="13971104"/>
    <n v="310"/>
    <x v="10"/>
    <x v="0"/>
    <s v="11"/>
    <n v="709577852"/>
  </r>
  <r>
    <n v="311"/>
    <n v="13971105"/>
    <n v="311"/>
    <x v="10"/>
    <x v="0"/>
    <s v="11"/>
    <n v="154386789"/>
  </r>
  <r>
    <n v="312"/>
    <n v="13971106"/>
    <n v="312"/>
    <x v="10"/>
    <x v="0"/>
    <s v="11"/>
    <n v="884593963"/>
  </r>
  <r>
    <n v="313"/>
    <n v="13971107"/>
    <n v="313"/>
    <x v="10"/>
    <x v="0"/>
    <s v="11"/>
    <n v="981758246"/>
  </r>
  <r>
    <n v="314"/>
    <n v="13971108"/>
    <n v="314"/>
    <x v="10"/>
    <x v="0"/>
    <s v="11"/>
    <n v="343309791"/>
  </r>
  <r>
    <n v="315"/>
    <n v="13971109"/>
    <n v="315"/>
    <x v="10"/>
    <x v="0"/>
    <s v="11"/>
    <n v="751591530"/>
  </r>
  <r>
    <n v="316"/>
    <n v="13971110"/>
    <n v="316"/>
    <x v="10"/>
    <x v="0"/>
    <s v="11"/>
    <n v="524134747"/>
  </r>
  <r>
    <n v="317"/>
    <n v="13971111"/>
    <n v="317"/>
    <x v="10"/>
    <x v="0"/>
    <s v="11"/>
    <n v="392602720"/>
  </r>
  <r>
    <n v="318"/>
    <n v="13971112"/>
    <n v="318"/>
    <x v="10"/>
    <x v="0"/>
    <s v="11"/>
    <n v="748130575"/>
  </r>
  <r>
    <n v="319"/>
    <n v="13971113"/>
    <n v="319"/>
    <x v="10"/>
    <x v="0"/>
    <s v="11"/>
    <n v="546179725"/>
  </r>
  <r>
    <n v="320"/>
    <n v="13971114"/>
    <n v="320"/>
    <x v="10"/>
    <x v="0"/>
    <s v="11"/>
    <n v="987363736"/>
  </r>
  <r>
    <n v="321"/>
    <n v="13971115"/>
    <n v="321"/>
    <x v="10"/>
    <x v="0"/>
    <s v="11"/>
    <n v="156790843"/>
  </r>
  <r>
    <n v="322"/>
    <n v="13971116"/>
    <n v="322"/>
    <x v="10"/>
    <x v="0"/>
    <s v="11"/>
    <n v="450458782"/>
  </r>
  <r>
    <n v="323"/>
    <n v="13971117"/>
    <n v="323"/>
    <x v="10"/>
    <x v="0"/>
    <s v="11"/>
    <n v="454581155"/>
  </r>
  <r>
    <n v="324"/>
    <n v="13971118"/>
    <n v="324"/>
    <x v="10"/>
    <x v="0"/>
    <s v="11"/>
    <n v="411079217"/>
  </r>
  <r>
    <n v="325"/>
    <n v="13971119"/>
    <n v="325"/>
    <x v="10"/>
    <x v="0"/>
    <s v="11"/>
    <n v="898130167"/>
  </r>
  <r>
    <n v="326"/>
    <n v="13971120"/>
    <n v="326"/>
    <x v="10"/>
    <x v="0"/>
    <s v="11"/>
    <n v="264706399"/>
  </r>
  <r>
    <n v="327"/>
    <n v="13971121"/>
    <n v="327"/>
    <x v="10"/>
    <x v="0"/>
    <s v="11"/>
    <n v="314096228"/>
  </r>
  <r>
    <n v="328"/>
    <n v="13971122"/>
    <n v="328"/>
    <x v="10"/>
    <x v="0"/>
    <s v="11"/>
    <n v="893274946"/>
  </r>
  <r>
    <n v="329"/>
    <n v="13971123"/>
    <n v="329"/>
    <x v="10"/>
    <x v="0"/>
    <s v="11"/>
    <n v="806811515"/>
  </r>
  <r>
    <n v="330"/>
    <n v="13971124"/>
    <n v="330"/>
    <x v="10"/>
    <x v="0"/>
    <s v="11"/>
    <n v="689434865"/>
  </r>
  <r>
    <n v="331"/>
    <n v="13971125"/>
    <n v="331"/>
    <x v="10"/>
    <x v="0"/>
    <s v="11"/>
    <n v="306395826"/>
  </r>
  <r>
    <n v="332"/>
    <n v="13971126"/>
    <n v="332"/>
    <x v="10"/>
    <x v="0"/>
    <s v="11"/>
    <n v="367413166"/>
  </r>
  <r>
    <n v="333"/>
    <n v="13971127"/>
    <n v="333"/>
    <x v="10"/>
    <x v="0"/>
    <s v="11"/>
    <n v="782417205"/>
  </r>
  <r>
    <n v="334"/>
    <n v="13971128"/>
    <n v="334"/>
    <x v="10"/>
    <x v="0"/>
    <s v="11"/>
    <n v="353280106"/>
  </r>
  <r>
    <n v="335"/>
    <n v="13971129"/>
    <n v="335"/>
    <x v="10"/>
    <x v="0"/>
    <s v="11"/>
    <n v="356778364"/>
  </r>
  <r>
    <n v="336"/>
    <n v="13971130"/>
    <n v="336"/>
    <x v="10"/>
    <x v="0"/>
    <s v="11"/>
    <n v="979743863"/>
  </r>
  <r>
    <n v="337"/>
    <n v="13971201"/>
    <n v="337"/>
    <x v="11"/>
    <x v="0"/>
    <s v="12"/>
    <n v="491192500"/>
  </r>
  <r>
    <n v="338"/>
    <n v="13971202"/>
    <n v="338"/>
    <x v="11"/>
    <x v="0"/>
    <s v="12"/>
    <n v="347188079"/>
  </r>
  <r>
    <n v="339"/>
    <n v="13971203"/>
    <n v="339"/>
    <x v="11"/>
    <x v="0"/>
    <s v="12"/>
    <n v="711432120"/>
  </r>
  <r>
    <n v="340"/>
    <n v="13971204"/>
    <n v="340"/>
    <x v="11"/>
    <x v="0"/>
    <s v="12"/>
    <n v="432366060"/>
  </r>
  <r>
    <n v="341"/>
    <n v="13971205"/>
    <n v="341"/>
    <x v="11"/>
    <x v="0"/>
    <s v="12"/>
    <n v="666252986"/>
  </r>
  <r>
    <n v="342"/>
    <n v="13971206"/>
    <n v="342"/>
    <x v="11"/>
    <x v="0"/>
    <s v="12"/>
    <n v="121176952"/>
  </r>
  <r>
    <n v="343"/>
    <n v="13971207"/>
    <n v="343"/>
    <x v="11"/>
    <x v="0"/>
    <s v="12"/>
    <n v="880553282"/>
  </r>
  <r>
    <n v="344"/>
    <n v="13971208"/>
    <n v="344"/>
    <x v="11"/>
    <x v="0"/>
    <s v="12"/>
    <n v="627415628"/>
  </r>
  <r>
    <n v="345"/>
    <n v="13971209"/>
    <n v="345"/>
    <x v="11"/>
    <x v="0"/>
    <s v="12"/>
    <n v="273499155"/>
  </r>
  <r>
    <n v="346"/>
    <n v="13971210"/>
    <n v="346"/>
    <x v="11"/>
    <x v="0"/>
    <s v="12"/>
    <n v="371019493"/>
  </r>
  <r>
    <n v="347"/>
    <n v="13971211"/>
    <n v="347"/>
    <x v="11"/>
    <x v="0"/>
    <s v="12"/>
    <n v="504550634"/>
  </r>
  <r>
    <n v="348"/>
    <n v="13971212"/>
    <n v="348"/>
    <x v="11"/>
    <x v="0"/>
    <s v="12"/>
    <n v="818194540"/>
  </r>
  <r>
    <n v="349"/>
    <n v="13971213"/>
    <n v="349"/>
    <x v="11"/>
    <x v="0"/>
    <s v="12"/>
    <n v="231852972"/>
  </r>
  <r>
    <n v="350"/>
    <n v="13971214"/>
    <n v="350"/>
    <x v="11"/>
    <x v="0"/>
    <s v="12"/>
    <n v="513198079"/>
  </r>
  <r>
    <n v="351"/>
    <n v="13971215"/>
    <n v="351"/>
    <x v="11"/>
    <x v="0"/>
    <s v="12"/>
    <n v="723023395"/>
  </r>
  <r>
    <n v="352"/>
    <n v="13971216"/>
    <n v="352"/>
    <x v="11"/>
    <x v="0"/>
    <s v="12"/>
    <n v="624903404"/>
  </r>
  <r>
    <n v="353"/>
    <n v="13971217"/>
    <n v="353"/>
    <x v="11"/>
    <x v="0"/>
    <s v="12"/>
    <n v="879936420"/>
  </r>
  <r>
    <n v="354"/>
    <n v="13971218"/>
    <n v="354"/>
    <x v="11"/>
    <x v="0"/>
    <s v="12"/>
    <n v="864042225"/>
  </r>
  <r>
    <n v="355"/>
    <n v="13971219"/>
    <n v="355"/>
    <x v="11"/>
    <x v="0"/>
    <s v="12"/>
    <n v="894608008"/>
  </r>
  <r>
    <n v="356"/>
    <n v="13971220"/>
    <n v="356"/>
    <x v="11"/>
    <x v="0"/>
    <s v="12"/>
    <n v="635625558"/>
  </r>
  <r>
    <n v="357"/>
    <n v="13971221"/>
    <n v="357"/>
    <x v="11"/>
    <x v="0"/>
    <s v="12"/>
    <n v="937363249"/>
  </r>
  <r>
    <n v="358"/>
    <n v="13971222"/>
    <n v="358"/>
    <x v="11"/>
    <x v="0"/>
    <s v="12"/>
    <n v="810390577"/>
  </r>
  <r>
    <n v="359"/>
    <n v="13971223"/>
    <n v="359"/>
    <x v="11"/>
    <x v="0"/>
    <s v="12"/>
    <n v="839617748"/>
  </r>
  <r>
    <n v="360"/>
    <n v="13971224"/>
    <n v="360"/>
    <x v="11"/>
    <x v="0"/>
    <s v="12"/>
    <n v="805966006"/>
  </r>
  <r>
    <n v="361"/>
    <n v="13971225"/>
    <n v="361"/>
    <x v="11"/>
    <x v="0"/>
    <s v="12"/>
    <n v="343049028"/>
  </r>
  <r>
    <n v="362"/>
    <n v="13971226"/>
    <n v="362"/>
    <x v="11"/>
    <x v="0"/>
    <s v="12"/>
    <n v="921469761"/>
  </r>
  <r>
    <n v="363"/>
    <n v="13971227"/>
    <n v="363"/>
    <x v="11"/>
    <x v="0"/>
    <s v="12"/>
    <n v="493811080"/>
  </r>
  <r>
    <n v="364"/>
    <n v="13971228"/>
    <n v="364"/>
    <x v="11"/>
    <x v="0"/>
    <s v="12"/>
    <n v="269216709"/>
  </r>
  <r>
    <n v="365"/>
    <n v="13971229"/>
    <n v="365"/>
    <x v="11"/>
    <x v="0"/>
    <s v="12"/>
    <n v="525027853"/>
  </r>
  <r>
    <n v="366"/>
    <n v="13980101"/>
    <n v="366"/>
    <x v="0"/>
    <x v="1"/>
    <s v="01"/>
    <n v="808501446"/>
  </r>
  <r>
    <n v="367"/>
    <n v="13980102"/>
    <n v="367"/>
    <x v="0"/>
    <x v="1"/>
    <s v="01"/>
    <n v="509825427"/>
  </r>
  <r>
    <n v="368"/>
    <n v="13980103"/>
    <n v="368"/>
    <x v="0"/>
    <x v="1"/>
    <s v="01"/>
    <n v="581565717"/>
  </r>
  <r>
    <n v="369"/>
    <n v="13980104"/>
    <n v="369"/>
    <x v="0"/>
    <x v="1"/>
    <s v="01"/>
    <n v="772534948"/>
  </r>
  <r>
    <n v="370"/>
    <n v="13980105"/>
    <n v="370"/>
    <x v="0"/>
    <x v="1"/>
    <s v="01"/>
    <n v="398634225"/>
  </r>
  <r>
    <n v="371"/>
    <n v="13980106"/>
    <n v="371"/>
    <x v="0"/>
    <x v="1"/>
    <s v="01"/>
    <n v="129853286"/>
  </r>
  <r>
    <n v="372"/>
    <n v="13980107"/>
    <n v="372"/>
    <x v="0"/>
    <x v="1"/>
    <s v="01"/>
    <n v="624646460"/>
  </r>
  <r>
    <n v="373"/>
    <n v="13980108"/>
    <n v="373"/>
    <x v="0"/>
    <x v="1"/>
    <s v="01"/>
    <n v="955354496"/>
  </r>
  <r>
    <n v="374"/>
    <n v="13980109"/>
    <n v="374"/>
    <x v="0"/>
    <x v="1"/>
    <s v="01"/>
    <n v="462316456"/>
  </r>
  <r>
    <n v="375"/>
    <n v="13980110"/>
    <n v="375"/>
    <x v="0"/>
    <x v="1"/>
    <s v="01"/>
    <n v="961253515"/>
  </r>
  <r>
    <n v="376"/>
    <n v="13980111"/>
    <n v="376"/>
    <x v="0"/>
    <x v="1"/>
    <s v="01"/>
    <n v="190379987"/>
  </r>
  <r>
    <n v="377"/>
    <n v="13980112"/>
    <n v="377"/>
    <x v="0"/>
    <x v="1"/>
    <s v="01"/>
    <n v="655004548"/>
  </r>
  <r>
    <n v="378"/>
    <n v="13980113"/>
    <n v="378"/>
    <x v="0"/>
    <x v="1"/>
    <s v="01"/>
    <n v="432783103"/>
  </r>
  <r>
    <n v="379"/>
    <n v="13980114"/>
    <n v="379"/>
    <x v="0"/>
    <x v="1"/>
    <s v="01"/>
    <n v="625362484"/>
  </r>
  <r>
    <n v="380"/>
    <n v="13980115"/>
    <n v="380"/>
    <x v="0"/>
    <x v="1"/>
    <s v="01"/>
    <n v="352119481"/>
  </r>
  <r>
    <n v="381"/>
    <n v="13980116"/>
    <n v="381"/>
    <x v="0"/>
    <x v="1"/>
    <s v="01"/>
    <n v="878546885"/>
  </r>
  <r>
    <n v="382"/>
    <n v="13980117"/>
    <n v="382"/>
    <x v="0"/>
    <x v="1"/>
    <s v="01"/>
    <n v="798299369"/>
  </r>
  <r>
    <n v="383"/>
    <n v="13980118"/>
    <n v="383"/>
    <x v="0"/>
    <x v="1"/>
    <s v="01"/>
    <n v="896385800"/>
  </r>
  <r>
    <n v="384"/>
    <n v="13980119"/>
    <n v="384"/>
    <x v="0"/>
    <x v="1"/>
    <s v="01"/>
    <n v="297617182"/>
  </r>
  <r>
    <n v="385"/>
    <n v="13980120"/>
    <n v="385"/>
    <x v="0"/>
    <x v="1"/>
    <s v="01"/>
    <n v="700416086"/>
  </r>
  <r>
    <n v="386"/>
    <n v="13980121"/>
    <n v="386"/>
    <x v="0"/>
    <x v="1"/>
    <s v="01"/>
    <n v="393216942"/>
  </r>
  <r>
    <n v="387"/>
    <n v="13980122"/>
    <n v="387"/>
    <x v="0"/>
    <x v="1"/>
    <s v="01"/>
    <n v="574668835"/>
  </r>
  <r>
    <n v="388"/>
    <n v="13980123"/>
    <n v="388"/>
    <x v="0"/>
    <x v="1"/>
    <s v="01"/>
    <n v="636871178"/>
  </r>
  <r>
    <n v="389"/>
    <n v="13980124"/>
    <n v="389"/>
    <x v="0"/>
    <x v="1"/>
    <s v="01"/>
    <n v="496230688"/>
  </r>
  <r>
    <n v="390"/>
    <n v="13980125"/>
    <n v="390"/>
    <x v="0"/>
    <x v="1"/>
    <s v="01"/>
    <n v="458089745"/>
  </r>
  <r>
    <n v="391"/>
    <n v="13980126"/>
    <n v="391"/>
    <x v="0"/>
    <x v="1"/>
    <s v="01"/>
    <n v="827921433"/>
  </r>
  <r>
    <n v="392"/>
    <n v="13980127"/>
    <n v="392"/>
    <x v="0"/>
    <x v="1"/>
    <s v="01"/>
    <n v="714836893"/>
  </r>
  <r>
    <n v="393"/>
    <n v="13980128"/>
    <n v="393"/>
    <x v="0"/>
    <x v="1"/>
    <s v="01"/>
    <n v="953131987"/>
  </r>
  <r>
    <n v="394"/>
    <n v="13980129"/>
    <n v="394"/>
    <x v="0"/>
    <x v="1"/>
    <s v="01"/>
    <n v="463402841"/>
  </r>
  <r>
    <n v="395"/>
    <n v="13980130"/>
    <n v="395"/>
    <x v="0"/>
    <x v="1"/>
    <s v="01"/>
    <n v="461830592"/>
  </r>
  <r>
    <n v="396"/>
    <n v="13980131"/>
    <n v="396"/>
    <x v="0"/>
    <x v="1"/>
    <s v="01"/>
    <n v="541124452"/>
  </r>
  <r>
    <n v="397"/>
    <n v="13980201"/>
    <n v="397"/>
    <x v="1"/>
    <x v="1"/>
    <s v="02"/>
    <n v="911926465"/>
  </r>
  <r>
    <n v="398"/>
    <n v="13980202"/>
    <n v="398"/>
    <x v="1"/>
    <x v="1"/>
    <s v="02"/>
    <n v="634789907"/>
  </r>
  <r>
    <n v="399"/>
    <n v="13980203"/>
    <n v="399"/>
    <x v="1"/>
    <x v="1"/>
    <s v="02"/>
    <n v="185208252"/>
  </r>
  <r>
    <n v="400"/>
    <n v="13980204"/>
    <n v="400"/>
    <x v="1"/>
    <x v="1"/>
    <s v="02"/>
    <n v="481055531"/>
  </r>
  <r>
    <n v="401"/>
    <n v="13980205"/>
    <n v="401"/>
    <x v="1"/>
    <x v="1"/>
    <s v="02"/>
    <n v="673185928"/>
  </r>
  <r>
    <n v="402"/>
    <n v="13980206"/>
    <n v="402"/>
    <x v="1"/>
    <x v="1"/>
    <s v="02"/>
    <n v="811911162"/>
  </r>
  <r>
    <n v="403"/>
    <n v="13980207"/>
    <n v="403"/>
    <x v="1"/>
    <x v="1"/>
    <s v="02"/>
    <n v="411665579"/>
  </r>
  <r>
    <n v="404"/>
    <n v="13980208"/>
    <n v="404"/>
    <x v="1"/>
    <x v="1"/>
    <s v="02"/>
    <n v="975112499"/>
  </r>
  <r>
    <n v="405"/>
    <n v="13980209"/>
    <n v="405"/>
    <x v="1"/>
    <x v="1"/>
    <s v="02"/>
    <n v="217637690"/>
  </r>
  <r>
    <n v="406"/>
    <n v="13980210"/>
    <n v="406"/>
    <x v="1"/>
    <x v="1"/>
    <s v="02"/>
    <n v="532860660"/>
  </r>
  <r>
    <n v="407"/>
    <n v="13980211"/>
    <n v="407"/>
    <x v="1"/>
    <x v="1"/>
    <s v="02"/>
    <n v="849442188"/>
  </r>
  <r>
    <n v="408"/>
    <n v="13980212"/>
    <n v="408"/>
    <x v="1"/>
    <x v="1"/>
    <s v="02"/>
    <n v="448793484"/>
  </r>
  <r>
    <n v="409"/>
    <n v="13980213"/>
    <n v="409"/>
    <x v="1"/>
    <x v="1"/>
    <s v="02"/>
    <n v="859260299"/>
  </r>
  <r>
    <n v="410"/>
    <n v="13980214"/>
    <n v="410"/>
    <x v="1"/>
    <x v="1"/>
    <s v="02"/>
    <n v="928233277"/>
  </r>
  <r>
    <n v="411"/>
    <n v="13980215"/>
    <n v="411"/>
    <x v="1"/>
    <x v="1"/>
    <s v="02"/>
    <n v="690098765"/>
  </r>
  <r>
    <n v="412"/>
    <n v="13980216"/>
    <n v="412"/>
    <x v="1"/>
    <x v="1"/>
    <s v="02"/>
    <n v="189211278"/>
  </r>
  <r>
    <n v="413"/>
    <n v="13980217"/>
    <n v="413"/>
    <x v="1"/>
    <x v="1"/>
    <s v="02"/>
    <n v="905960000"/>
  </r>
  <r>
    <n v="414"/>
    <n v="13980218"/>
    <n v="414"/>
    <x v="1"/>
    <x v="1"/>
    <s v="02"/>
    <n v="215625452"/>
  </r>
  <r>
    <n v="415"/>
    <n v="13980219"/>
    <n v="415"/>
    <x v="1"/>
    <x v="1"/>
    <s v="02"/>
    <n v="128383551"/>
  </r>
  <r>
    <n v="416"/>
    <n v="13980220"/>
    <n v="416"/>
    <x v="1"/>
    <x v="1"/>
    <s v="02"/>
    <n v="755974463"/>
  </r>
  <r>
    <n v="417"/>
    <n v="13980221"/>
    <n v="417"/>
    <x v="1"/>
    <x v="1"/>
    <s v="02"/>
    <n v="175044171"/>
  </r>
  <r>
    <n v="418"/>
    <n v="13980222"/>
    <n v="418"/>
    <x v="1"/>
    <x v="1"/>
    <s v="02"/>
    <n v="597365906"/>
  </r>
  <r>
    <n v="419"/>
    <n v="13980223"/>
    <n v="419"/>
    <x v="1"/>
    <x v="1"/>
    <s v="02"/>
    <n v="404839918"/>
  </r>
  <r>
    <n v="420"/>
    <n v="13980224"/>
    <n v="420"/>
    <x v="1"/>
    <x v="1"/>
    <s v="02"/>
    <n v="796721932"/>
  </r>
  <r>
    <n v="421"/>
    <n v="13980225"/>
    <n v="421"/>
    <x v="1"/>
    <x v="1"/>
    <s v="02"/>
    <n v="829736253"/>
  </r>
  <r>
    <n v="422"/>
    <n v="13980226"/>
    <n v="422"/>
    <x v="1"/>
    <x v="1"/>
    <s v="02"/>
    <n v="472627773"/>
  </r>
  <r>
    <n v="423"/>
    <n v="13980227"/>
    <n v="423"/>
    <x v="1"/>
    <x v="1"/>
    <s v="02"/>
    <n v="819627597"/>
  </r>
  <r>
    <n v="424"/>
    <n v="13980228"/>
    <n v="424"/>
    <x v="1"/>
    <x v="1"/>
    <s v="02"/>
    <n v="715196135"/>
  </r>
  <r>
    <n v="425"/>
    <n v="13980229"/>
    <n v="425"/>
    <x v="1"/>
    <x v="1"/>
    <s v="02"/>
    <n v="336908320"/>
  </r>
  <r>
    <n v="426"/>
    <n v="13980230"/>
    <n v="426"/>
    <x v="1"/>
    <x v="1"/>
    <s v="02"/>
    <n v="606598458"/>
  </r>
  <r>
    <n v="427"/>
    <n v="13980231"/>
    <n v="427"/>
    <x v="1"/>
    <x v="1"/>
    <s v="02"/>
    <n v="534228987"/>
  </r>
  <r>
    <n v="428"/>
    <n v="13980301"/>
    <n v="428"/>
    <x v="2"/>
    <x v="1"/>
    <s v="03"/>
    <n v="325508712"/>
  </r>
  <r>
    <n v="429"/>
    <n v="13980302"/>
    <n v="429"/>
    <x v="2"/>
    <x v="1"/>
    <s v="03"/>
    <n v="194727536"/>
  </r>
  <r>
    <n v="430"/>
    <n v="13980303"/>
    <n v="430"/>
    <x v="2"/>
    <x v="1"/>
    <s v="03"/>
    <n v="895092840"/>
  </r>
  <r>
    <n v="431"/>
    <n v="13980304"/>
    <n v="431"/>
    <x v="2"/>
    <x v="1"/>
    <s v="03"/>
    <n v="988229523"/>
  </r>
  <r>
    <n v="432"/>
    <n v="13980305"/>
    <n v="432"/>
    <x v="2"/>
    <x v="1"/>
    <s v="03"/>
    <n v="501458449"/>
  </r>
  <r>
    <n v="433"/>
    <n v="13980306"/>
    <n v="433"/>
    <x v="2"/>
    <x v="1"/>
    <s v="03"/>
    <n v="404554196"/>
  </r>
  <r>
    <n v="434"/>
    <n v="13980307"/>
    <n v="434"/>
    <x v="2"/>
    <x v="1"/>
    <s v="03"/>
    <n v="316316083"/>
  </r>
  <r>
    <n v="435"/>
    <n v="13980308"/>
    <n v="435"/>
    <x v="2"/>
    <x v="1"/>
    <s v="03"/>
    <n v="735774980"/>
  </r>
  <r>
    <n v="436"/>
    <n v="13980309"/>
    <n v="436"/>
    <x v="2"/>
    <x v="1"/>
    <s v="03"/>
    <n v="528462798"/>
  </r>
  <r>
    <n v="437"/>
    <n v="13980310"/>
    <n v="437"/>
    <x v="2"/>
    <x v="1"/>
    <s v="03"/>
    <n v="637525818"/>
  </r>
  <r>
    <n v="438"/>
    <n v="13980311"/>
    <n v="438"/>
    <x v="2"/>
    <x v="1"/>
    <s v="03"/>
    <n v="235381298"/>
  </r>
  <r>
    <n v="439"/>
    <n v="13980312"/>
    <n v="439"/>
    <x v="2"/>
    <x v="1"/>
    <s v="03"/>
    <n v="227462600"/>
  </r>
  <r>
    <n v="440"/>
    <n v="13980313"/>
    <n v="440"/>
    <x v="2"/>
    <x v="1"/>
    <s v="03"/>
    <n v="106457497"/>
  </r>
  <r>
    <n v="441"/>
    <n v="13980314"/>
    <n v="441"/>
    <x v="2"/>
    <x v="1"/>
    <s v="03"/>
    <n v="558766078"/>
  </r>
  <r>
    <n v="442"/>
    <n v="13980315"/>
    <n v="442"/>
    <x v="2"/>
    <x v="1"/>
    <s v="03"/>
    <n v="874129128"/>
  </r>
  <r>
    <n v="443"/>
    <n v="13980316"/>
    <n v="443"/>
    <x v="2"/>
    <x v="1"/>
    <s v="03"/>
    <n v="686183681"/>
  </r>
  <r>
    <n v="444"/>
    <n v="13980317"/>
    <n v="444"/>
    <x v="2"/>
    <x v="1"/>
    <s v="03"/>
    <n v="676440267"/>
  </r>
  <r>
    <n v="445"/>
    <n v="13980318"/>
    <n v="445"/>
    <x v="2"/>
    <x v="1"/>
    <s v="03"/>
    <n v="685359775"/>
  </r>
  <r>
    <n v="446"/>
    <n v="13980319"/>
    <n v="446"/>
    <x v="2"/>
    <x v="1"/>
    <s v="03"/>
    <n v="953482918"/>
  </r>
  <r>
    <n v="447"/>
    <n v="13980320"/>
    <n v="447"/>
    <x v="2"/>
    <x v="1"/>
    <s v="03"/>
    <n v="388450307"/>
  </r>
  <r>
    <n v="448"/>
    <n v="13980321"/>
    <n v="448"/>
    <x v="2"/>
    <x v="1"/>
    <s v="03"/>
    <n v="573392845"/>
  </r>
  <r>
    <n v="449"/>
    <n v="13980322"/>
    <n v="449"/>
    <x v="2"/>
    <x v="1"/>
    <s v="03"/>
    <n v="154835706"/>
  </r>
  <r>
    <n v="450"/>
    <n v="13980323"/>
    <n v="450"/>
    <x v="2"/>
    <x v="1"/>
    <s v="03"/>
    <n v="366913689"/>
  </r>
  <r>
    <n v="451"/>
    <n v="13980324"/>
    <n v="451"/>
    <x v="2"/>
    <x v="1"/>
    <s v="03"/>
    <n v="173117675"/>
  </r>
  <r>
    <n v="452"/>
    <n v="13980325"/>
    <n v="452"/>
    <x v="2"/>
    <x v="1"/>
    <s v="03"/>
    <n v="769128931"/>
  </r>
  <r>
    <n v="453"/>
    <n v="13980326"/>
    <n v="453"/>
    <x v="2"/>
    <x v="1"/>
    <s v="03"/>
    <n v="414615865"/>
  </r>
  <r>
    <n v="454"/>
    <n v="13980327"/>
    <n v="454"/>
    <x v="2"/>
    <x v="1"/>
    <s v="03"/>
    <n v="597142530"/>
  </r>
  <r>
    <n v="455"/>
    <n v="13980328"/>
    <n v="455"/>
    <x v="2"/>
    <x v="1"/>
    <s v="03"/>
    <n v="511075814"/>
  </r>
  <r>
    <n v="456"/>
    <n v="13980329"/>
    <n v="456"/>
    <x v="2"/>
    <x v="1"/>
    <s v="03"/>
    <n v="681088277"/>
  </r>
  <r>
    <n v="457"/>
    <n v="13980330"/>
    <n v="457"/>
    <x v="2"/>
    <x v="1"/>
    <s v="03"/>
    <n v="733121491"/>
  </r>
  <r>
    <n v="458"/>
    <n v="13980331"/>
    <n v="458"/>
    <x v="2"/>
    <x v="1"/>
    <s v="03"/>
    <n v="338466021"/>
  </r>
  <r>
    <n v="459"/>
    <n v="13980401"/>
    <n v="459"/>
    <x v="3"/>
    <x v="1"/>
    <s v="04"/>
    <n v="736884966"/>
  </r>
  <r>
    <n v="460"/>
    <n v="13980402"/>
    <n v="460"/>
    <x v="3"/>
    <x v="1"/>
    <s v="04"/>
    <n v="743464822"/>
  </r>
  <r>
    <n v="461"/>
    <n v="13980403"/>
    <n v="461"/>
    <x v="3"/>
    <x v="1"/>
    <s v="04"/>
    <n v="960165806"/>
  </r>
  <r>
    <n v="462"/>
    <n v="13980404"/>
    <n v="462"/>
    <x v="3"/>
    <x v="1"/>
    <s v="04"/>
    <n v="753273070"/>
  </r>
  <r>
    <n v="463"/>
    <n v="13980405"/>
    <n v="463"/>
    <x v="3"/>
    <x v="1"/>
    <s v="04"/>
    <n v="343330680"/>
  </r>
  <r>
    <n v="464"/>
    <n v="13980406"/>
    <n v="464"/>
    <x v="3"/>
    <x v="1"/>
    <s v="04"/>
    <n v="659943381"/>
  </r>
  <r>
    <n v="465"/>
    <n v="13980407"/>
    <n v="465"/>
    <x v="3"/>
    <x v="1"/>
    <s v="04"/>
    <n v="918477176"/>
  </r>
  <r>
    <n v="466"/>
    <n v="13980408"/>
    <n v="466"/>
    <x v="3"/>
    <x v="1"/>
    <s v="04"/>
    <n v="902688225"/>
  </r>
  <r>
    <n v="467"/>
    <n v="13980409"/>
    <n v="467"/>
    <x v="3"/>
    <x v="1"/>
    <s v="04"/>
    <n v="955724003"/>
  </r>
  <r>
    <n v="468"/>
    <n v="13980410"/>
    <n v="468"/>
    <x v="3"/>
    <x v="1"/>
    <s v="04"/>
    <n v="527091711"/>
  </r>
  <r>
    <n v="469"/>
    <n v="13980411"/>
    <n v="469"/>
    <x v="3"/>
    <x v="1"/>
    <s v="04"/>
    <n v="881599798"/>
  </r>
  <r>
    <n v="470"/>
    <n v="13980412"/>
    <n v="470"/>
    <x v="3"/>
    <x v="1"/>
    <s v="04"/>
    <n v="567135266"/>
  </r>
  <r>
    <n v="471"/>
    <n v="13980413"/>
    <n v="471"/>
    <x v="3"/>
    <x v="1"/>
    <s v="04"/>
    <n v="765517446"/>
  </r>
  <r>
    <n v="472"/>
    <n v="13980414"/>
    <n v="472"/>
    <x v="3"/>
    <x v="1"/>
    <s v="04"/>
    <n v="284150990"/>
  </r>
  <r>
    <n v="473"/>
    <n v="13980415"/>
    <n v="473"/>
    <x v="3"/>
    <x v="1"/>
    <s v="04"/>
    <n v="253257516"/>
  </r>
  <r>
    <n v="474"/>
    <n v="13980416"/>
    <n v="474"/>
    <x v="3"/>
    <x v="1"/>
    <s v="04"/>
    <n v="927168610"/>
  </r>
  <r>
    <n v="475"/>
    <n v="13980417"/>
    <n v="475"/>
    <x v="3"/>
    <x v="1"/>
    <s v="04"/>
    <n v="206259195"/>
  </r>
  <r>
    <n v="476"/>
    <n v="13980418"/>
    <n v="476"/>
    <x v="3"/>
    <x v="1"/>
    <s v="04"/>
    <n v="837855171"/>
  </r>
  <r>
    <n v="477"/>
    <n v="13980419"/>
    <n v="477"/>
    <x v="3"/>
    <x v="1"/>
    <s v="04"/>
    <n v="671029294"/>
  </r>
  <r>
    <n v="478"/>
    <n v="13980420"/>
    <n v="478"/>
    <x v="3"/>
    <x v="1"/>
    <s v="04"/>
    <n v="115165986"/>
  </r>
  <r>
    <n v="479"/>
    <n v="13980421"/>
    <n v="479"/>
    <x v="3"/>
    <x v="1"/>
    <s v="04"/>
    <n v="576273052"/>
  </r>
  <r>
    <n v="480"/>
    <n v="13980422"/>
    <n v="480"/>
    <x v="3"/>
    <x v="1"/>
    <s v="04"/>
    <n v="941498971"/>
  </r>
  <r>
    <n v="481"/>
    <n v="13980423"/>
    <n v="481"/>
    <x v="3"/>
    <x v="1"/>
    <s v="04"/>
    <n v="227911160"/>
  </r>
  <r>
    <n v="482"/>
    <n v="13980424"/>
    <n v="482"/>
    <x v="3"/>
    <x v="1"/>
    <s v="04"/>
    <n v="123903150"/>
  </r>
  <r>
    <n v="483"/>
    <n v="13980425"/>
    <n v="483"/>
    <x v="3"/>
    <x v="1"/>
    <s v="04"/>
    <n v="512716400"/>
  </r>
  <r>
    <n v="484"/>
    <n v="13980426"/>
    <n v="484"/>
    <x v="3"/>
    <x v="1"/>
    <s v="04"/>
    <n v="914980000"/>
  </r>
  <r>
    <n v="485"/>
    <n v="13980427"/>
    <n v="485"/>
    <x v="3"/>
    <x v="1"/>
    <s v="04"/>
    <n v="600632970"/>
  </r>
  <r>
    <n v="486"/>
    <n v="13980428"/>
    <n v="486"/>
    <x v="3"/>
    <x v="1"/>
    <s v="04"/>
    <n v="984134838"/>
  </r>
  <r>
    <n v="487"/>
    <n v="13980429"/>
    <n v="487"/>
    <x v="3"/>
    <x v="1"/>
    <s v="04"/>
    <n v="284895087"/>
  </r>
  <r>
    <n v="488"/>
    <n v="13980430"/>
    <n v="488"/>
    <x v="3"/>
    <x v="1"/>
    <s v="04"/>
    <n v="872400000"/>
  </r>
  <r>
    <n v="489"/>
    <n v="13980431"/>
    <n v="489"/>
    <x v="3"/>
    <x v="1"/>
    <s v="04"/>
    <n v="722260950"/>
  </r>
  <r>
    <n v="490"/>
    <n v="13980501"/>
    <n v="490"/>
    <x v="4"/>
    <x v="1"/>
    <s v="05"/>
    <n v="936373842"/>
  </r>
  <r>
    <n v="491"/>
    <n v="13980502"/>
    <n v="491"/>
    <x v="4"/>
    <x v="1"/>
    <s v="05"/>
    <n v="722258534"/>
  </r>
  <r>
    <n v="492"/>
    <n v="13980503"/>
    <n v="492"/>
    <x v="4"/>
    <x v="1"/>
    <s v="05"/>
    <n v="478726999"/>
  </r>
  <r>
    <n v="493"/>
    <n v="13980504"/>
    <n v="493"/>
    <x v="4"/>
    <x v="1"/>
    <s v="05"/>
    <n v="966813717"/>
  </r>
  <r>
    <n v="494"/>
    <n v="13980505"/>
    <n v="494"/>
    <x v="4"/>
    <x v="1"/>
    <s v="05"/>
    <n v="915388955"/>
  </r>
  <r>
    <n v="495"/>
    <n v="13980506"/>
    <n v="495"/>
    <x v="4"/>
    <x v="1"/>
    <s v="05"/>
    <n v="696696673"/>
  </r>
  <r>
    <n v="496"/>
    <n v="13980507"/>
    <n v="496"/>
    <x v="4"/>
    <x v="1"/>
    <s v="05"/>
    <n v="525074968"/>
  </r>
  <r>
    <n v="497"/>
    <n v="13980508"/>
    <n v="497"/>
    <x v="4"/>
    <x v="1"/>
    <s v="05"/>
    <n v="871250740"/>
  </r>
  <r>
    <n v="498"/>
    <n v="13980509"/>
    <n v="498"/>
    <x v="4"/>
    <x v="1"/>
    <s v="05"/>
    <n v="597253430"/>
  </r>
  <r>
    <n v="499"/>
    <n v="13980510"/>
    <n v="499"/>
    <x v="4"/>
    <x v="1"/>
    <s v="05"/>
    <n v="513936213"/>
  </r>
  <r>
    <n v="500"/>
    <n v="13980511"/>
    <n v="500"/>
    <x v="4"/>
    <x v="1"/>
    <s v="05"/>
    <n v="368619781"/>
  </r>
  <r>
    <n v="501"/>
    <n v="13980512"/>
    <n v="501"/>
    <x v="4"/>
    <x v="1"/>
    <s v="05"/>
    <n v="493506362"/>
  </r>
  <r>
    <n v="502"/>
    <n v="13980513"/>
    <n v="502"/>
    <x v="4"/>
    <x v="1"/>
    <s v="05"/>
    <n v="433231249"/>
  </r>
  <r>
    <n v="503"/>
    <n v="13980514"/>
    <n v="503"/>
    <x v="4"/>
    <x v="1"/>
    <s v="05"/>
    <n v="158422063"/>
  </r>
  <r>
    <n v="504"/>
    <n v="13980515"/>
    <n v="504"/>
    <x v="4"/>
    <x v="1"/>
    <s v="05"/>
    <n v="512227655"/>
  </r>
  <r>
    <n v="505"/>
    <n v="13980516"/>
    <n v="505"/>
    <x v="4"/>
    <x v="1"/>
    <s v="05"/>
    <n v="891769409"/>
  </r>
  <r>
    <n v="506"/>
    <n v="13980517"/>
    <n v="506"/>
    <x v="4"/>
    <x v="1"/>
    <s v="05"/>
    <n v="153055260"/>
  </r>
  <r>
    <n v="507"/>
    <n v="13980518"/>
    <n v="507"/>
    <x v="4"/>
    <x v="1"/>
    <s v="05"/>
    <n v="984093533"/>
  </r>
  <r>
    <n v="508"/>
    <n v="13980519"/>
    <n v="508"/>
    <x v="4"/>
    <x v="1"/>
    <s v="05"/>
    <n v="534305223"/>
  </r>
  <r>
    <n v="509"/>
    <n v="13980520"/>
    <n v="509"/>
    <x v="4"/>
    <x v="1"/>
    <s v="05"/>
    <n v="347921967"/>
  </r>
  <r>
    <n v="510"/>
    <n v="13980521"/>
    <n v="510"/>
    <x v="4"/>
    <x v="1"/>
    <s v="05"/>
    <n v="813202947"/>
  </r>
  <r>
    <n v="511"/>
    <n v="13980522"/>
    <n v="511"/>
    <x v="4"/>
    <x v="1"/>
    <s v="05"/>
    <n v="774863589"/>
  </r>
  <r>
    <n v="512"/>
    <n v="13980523"/>
    <n v="512"/>
    <x v="4"/>
    <x v="1"/>
    <s v="05"/>
    <n v="640661804"/>
  </r>
  <r>
    <n v="513"/>
    <n v="13980524"/>
    <n v="513"/>
    <x v="4"/>
    <x v="1"/>
    <s v="05"/>
    <n v="898088621"/>
  </r>
  <r>
    <n v="514"/>
    <n v="13980525"/>
    <n v="514"/>
    <x v="4"/>
    <x v="1"/>
    <s v="05"/>
    <n v="681753486"/>
  </r>
  <r>
    <n v="515"/>
    <n v="13980526"/>
    <n v="515"/>
    <x v="4"/>
    <x v="1"/>
    <s v="05"/>
    <n v="491841415"/>
  </r>
  <r>
    <n v="516"/>
    <n v="13980527"/>
    <n v="516"/>
    <x v="4"/>
    <x v="1"/>
    <s v="05"/>
    <n v="833378975"/>
  </r>
  <r>
    <n v="517"/>
    <n v="13980528"/>
    <n v="517"/>
    <x v="4"/>
    <x v="1"/>
    <s v="05"/>
    <n v="736505317"/>
  </r>
  <r>
    <n v="518"/>
    <n v="13980529"/>
    <n v="518"/>
    <x v="4"/>
    <x v="1"/>
    <s v="05"/>
    <n v="319027875"/>
  </r>
  <r>
    <n v="519"/>
    <n v="13980530"/>
    <n v="519"/>
    <x v="4"/>
    <x v="1"/>
    <s v="05"/>
    <n v="104664805"/>
  </r>
  <r>
    <n v="520"/>
    <n v="13980531"/>
    <n v="520"/>
    <x v="4"/>
    <x v="1"/>
    <s v="05"/>
    <n v="531930644"/>
  </r>
  <r>
    <n v="521"/>
    <n v="13980601"/>
    <n v="521"/>
    <x v="5"/>
    <x v="1"/>
    <s v="06"/>
    <n v="360412779"/>
  </r>
  <r>
    <n v="522"/>
    <n v="13980602"/>
    <n v="522"/>
    <x v="5"/>
    <x v="1"/>
    <s v="06"/>
    <n v="739898608"/>
  </r>
  <r>
    <n v="523"/>
    <n v="13980603"/>
    <n v="523"/>
    <x v="5"/>
    <x v="1"/>
    <s v="06"/>
    <n v="310785586"/>
  </r>
  <r>
    <n v="524"/>
    <n v="13980604"/>
    <n v="524"/>
    <x v="5"/>
    <x v="1"/>
    <s v="06"/>
    <n v="631676153"/>
  </r>
  <r>
    <n v="525"/>
    <n v="13980605"/>
    <n v="525"/>
    <x v="5"/>
    <x v="1"/>
    <s v="06"/>
    <n v="261653504"/>
  </r>
  <r>
    <n v="526"/>
    <n v="13980606"/>
    <n v="526"/>
    <x v="5"/>
    <x v="1"/>
    <s v="06"/>
    <n v="281582762"/>
  </r>
  <r>
    <n v="527"/>
    <n v="13980607"/>
    <n v="527"/>
    <x v="5"/>
    <x v="1"/>
    <s v="06"/>
    <n v="486797108"/>
  </r>
  <r>
    <n v="528"/>
    <n v="13980608"/>
    <n v="528"/>
    <x v="5"/>
    <x v="1"/>
    <s v="06"/>
    <n v="806443018"/>
  </r>
  <r>
    <n v="529"/>
    <n v="13980609"/>
    <n v="529"/>
    <x v="5"/>
    <x v="1"/>
    <s v="06"/>
    <n v="926061507"/>
  </r>
  <r>
    <n v="530"/>
    <n v="13980610"/>
    <n v="530"/>
    <x v="5"/>
    <x v="1"/>
    <s v="06"/>
    <n v="770519016"/>
  </r>
  <r>
    <n v="531"/>
    <n v="13980611"/>
    <n v="531"/>
    <x v="5"/>
    <x v="1"/>
    <s v="06"/>
    <n v="640525955"/>
  </r>
  <r>
    <n v="532"/>
    <n v="13980612"/>
    <n v="532"/>
    <x v="5"/>
    <x v="1"/>
    <s v="06"/>
    <n v="117239607"/>
  </r>
  <r>
    <n v="533"/>
    <n v="13980613"/>
    <n v="533"/>
    <x v="5"/>
    <x v="1"/>
    <s v="06"/>
    <n v="418084497"/>
  </r>
  <r>
    <n v="534"/>
    <n v="13980614"/>
    <n v="534"/>
    <x v="5"/>
    <x v="1"/>
    <s v="06"/>
    <n v="595149023"/>
  </r>
  <r>
    <n v="535"/>
    <n v="13980615"/>
    <n v="535"/>
    <x v="5"/>
    <x v="1"/>
    <s v="06"/>
    <n v="243842565"/>
  </r>
  <r>
    <n v="536"/>
    <n v="13980616"/>
    <n v="536"/>
    <x v="5"/>
    <x v="1"/>
    <s v="06"/>
    <n v="882615689"/>
  </r>
  <r>
    <n v="537"/>
    <n v="13980617"/>
    <n v="537"/>
    <x v="5"/>
    <x v="1"/>
    <s v="06"/>
    <n v="793370782"/>
  </r>
  <r>
    <n v="538"/>
    <n v="13980618"/>
    <n v="538"/>
    <x v="5"/>
    <x v="1"/>
    <s v="06"/>
    <n v="533939466"/>
  </r>
  <r>
    <n v="539"/>
    <n v="13980619"/>
    <n v="539"/>
    <x v="5"/>
    <x v="1"/>
    <s v="06"/>
    <n v="276676006"/>
  </r>
  <r>
    <n v="540"/>
    <n v="13980620"/>
    <n v="540"/>
    <x v="5"/>
    <x v="1"/>
    <s v="06"/>
    <n v="281502613"/>
  </r>
  <r>
    <n v="541"/>
    <n v="13980621"/>
    <n v="541"/>
    <x v="5"/>
    <x v="1"/>
    <s v="06"/>
    <n v="487466719"/>
  </r>
  <r>
    <n v="542"/>
    <n v="13980622"/>
    <n v="542"/>
    <x v="5"/>
    <x v="1"/>
    <s v="06"/>
    <n v="129141514"/>
  </r>
  <r>
    <n v="543"/>
    <n v="13980623"/>
    <n v="543"/>
    <x v="5"/>
    <x v="1"/>
    <s v="06"/>
    <n v="194056010"/>
  </r>
  <r>
    <n v="544"/>
    <n v="13980624"/>
    <n v="544"/>
    <x v="5"/>
    <x v="1"/>
    <s v="06"/>
    <n v="753987845"/>
  </r>
  <r>
    <n v="545"/>
    <n v="13980625"/>
    <n v="545"/>
    <x v="5"/>
    <x v="1"/>
    <s v="06"/>
    <n v="661256965"/>
  </r>
  <r>
    <n v="546"/>
    <n v="13980626"/>
    <n v="546"/>
    <x v="5"/>
    <x v="1"/>
    <s v="06"/>
    <n v="234542103"/>
  </r>
  <r>
    <n v="547"/>
    <n v="13980627"/>
    <n v="547"/>
    <x v="5"/>
    <x v="1"/>
    <s v="06"/>
    <n v="178387203"/>
  </r>
  <r>
    <n v="548"/>
    <n v="13980628"/>
    <n v="548"/>
    <x v="5"/>
    <x v="1"/>
    <s v="06"/>
    <n v="660294321"/>
  </r>
  <r>
    <n v="549"/>
    <n v="13980629"/>
    <n v="549"/>
    <x v="5"/>
    <x v="1"/>
    <s v="06"/>
    <n v="188649671"/>
  </r>
  <r>
    <n v="550"/>
    <n v="13980630"/>
    <n v="550"/>
    <x v="5"/>
    <x v="1"/>
    <s v="06"/>
    <n v="116857765"/>
  </r>
  <r>
    <n v="551"/>
    <n v="13980631"/>
    <n v="551"/>
    <x v="5"/>
    <x v="1"/>
    <s v="06"/>
    <n v="138693332"/>
  </r>
  <r>
    <n v="552"/>
    <n v="13980701"/>
    <n v="552"/>
    <x v="6"/>
    <x v="1"/>
    <s v="07"/>
    <n v="152070787"/>
  </r>
  <r>
    <n v="553"/>
    <n v="13980702"/>
    <n v="553"/>
    <x v="6"/>
    <x v="1"/>
    <s v="07"/>
    <n v="784346754"/>
  </r>
  <r>
    <n v="554"/>
    <n v="13980703"/>
    <n v="554"/>
    <x v="6"/>
    <x v="1"/>
    <s v="07"/>
    <n v="579344531"/>
  </r>
  <r>
    <n v="555"/>
    <n v="13980704"/>
    <n v="555"/>
    <x v="6"/>
    <x v="1"/>
    <s v="07"/>
    <n v="532857281"/>
  </r>
  <r>
    <n v="556"/>
    <n v="13980705"/>
    <n v="556"/>
    <x v="6"/>
    <x v="1"/>
    <s v="07"/>
    <n v="756391855"/>
  </r>
  <r>
    <n v="557"/>
    <n v="13980706"/>
    <n v="557"/>
    <x v="6"/>
    <x v="1"/>
    <s v="07"/>
    <n v="414806260"/>
  </r>
  <r>
    <n v="558"/>
    <n v="13980707"/>
    <n v="558"/>
    <x v="6"/>
    <x v="1"/>
    <s v="07"/>
    <n v="741451536"/>
  </r>
  <r>
    <n v="559"/>
    <n v="13980708"/>
    <n v="559"/>
    <x v="6"/>
    <x v="1"/>
    <s v="07"/>
    <n v="618059840"/>
  </r>
  <r>
    <n v="560"/>
    <n v="13980709"/>
    <n v="560"/>
    <x v="6"/>
    <x v="1"/>
    <s v="07"/>
    <n v="342203718"/>
  </r>
  <r>
    <n v="561"/>
    <n v="13980710"/>
    <n v="561"/>
    <x v="6"/>
    <x v="1"/>
    <s v="07"/>
    <n v="388443208"/>
  </r>
  <r>
    <n v="562"/>
    <n v="13980711"/>
    <n v="562"/>
    <x v="6"/>
    <x v="1"/>
    <s v="07"/>
    <n v="686167500"/>
  </r>
  <r>
    <n v="563"/>
    <n v="13980712"/>
    <n v="563"/>
    <x v="6"/>
    <x v="1"/>
    <s v="07"/>
    <n v="636607925"/>
  </r>
  <r>
    <n v="564"/>
    <n v="13980713"/>
    <n v="564"/>
    <x v="6"/>
    <x v="1"/>
    <s v="07"/>
    <n v="503588021"/>
  </r>
  <r>
    <n v="565"/>
    <n v="13980714"/>
    <n v="565"/>
    <x v="6"/>
    <x v="1"/>
    <s v="07"/>
    <n v="846316788"/>
  </r>
  <r>
    <n v="566"/>
    <n v="13980715"/>
    <n v="566"/>
    <x v="6"/>
    <x v="1"/>
    <s v="07"/>
    <n v="563812964"/>
  </r>
  <r>
    <n v="567"/>
    <n v="13980716"/>
    <n v="567"/>
    <x v="6"/>
    <x v="1"/>
    <s v="07"/>
    <n v="609421898"/>
  </r>
  <r>
    <n v="568"/>
    <n v="13980717"/>
    <n v="568"/>
    <x v="6"/>
    <x v="1"/>
    <s v="07"/>
    <n v="114545133"/>
  </r>
  <r>
    <n v="569"/>
    <n v="13980718"/>
    <n v="569"/>
    <x v="6"/>
    <x v="1"/>
    <s v="07"/>
    <n v="293081813"/>
  </r>
  <r>
    <n v="570"/>
    <n v="13980719"/>
    <n v="570"/>
    <x v="6"/>
    <x v="1"/>
    <s v="07"/>
    <n v="429201343"/>
  </r>
  <r>
    <n v="571"/>
    <n v="13980720"/>
    <n v="571"/>
    <x v="6"/>
    <x v="1"/>
    <s v="07"/>
    <n v="266131655"/>
  </r>
  <r>
    <n v="572"/>
    <n v="13980721"/>
    <n v="572"/>
    <x v="6"/>
    <x v="1"/>
    <s v="07"/>
    <n v="689047812"/>
  </r>
  <r>
    <n v="573"/>
    <n v="13980722"/>
    <n v="573"/>
    <x v="6"/>
    <x v="1"/>
    <s v="07"/>
    <n v="615693024"/>
  </r>
  <r>
    <n v="574"/>
    <n v="13980723"/>
    <n v="574"/>
    <x v="6"/>
    <x v="1"/>
    <s v="07"/>
    <n v="114083238"/>
  </r>
  <r>
    <n v="575"/>
    <n v="13980724"/>
    <n v="575"/>
    <x v="6"/>
    <x v="1"/>
    <s v="07"/>
    <n v="904712499"/>
  </r>
  <r>
    <n v="576"/>
    <n v="13980725"/>
    <n v="576"/>
    <x v="6"/>
    <x v="1"/>
    <s v="07"/>
    <n v="521297212"/>
  </r>
  <r>
    <n v="577"/>
    <n v="13980726"/>
    <n v="577"/>
    <x v="6"/>
    <x v="1"/>
    <s v="07"/>
    <n v="357021823"/>
  </r>
  <r>
    <n v="578"/>
    <n v="13980727"/>
    <n v="578"/>
    <x v="6"/>
    <x v="1"/>
    <s v="07"/>
    <n v="960130585"/>
  </r>
  <r>
    <n v="579"/>
    <n v="13980728"/>
    <n v="579"/>
    <x v="6"/>
    <x v="1"/>
    <s v="07"/>
    <n v="900927109"/>
  </r>
  <r>
    <n v="580"/>
    <n v="13980729"/>
    <n v="580"/>
    <x v="6"/>
    <x v="1"/>
    <s v="07"/>
    <n v="771284207"/>
  </r>
  <r>
    <n v="581"/>
    <n v="13980730"/>
    <n v="581"/>
    <x v="6"/>
    <x v="1"/>
    <s v="07"/>
    <n v="881787904"/>
  </r>
  <r>
    <n v="582"/>
    <n v="13980801"/>
    <n v="582"/>
    <x v="7"/>
    <x v="1"/>
    <s v="08"/>
    <n v="127646370"/>
  </r>
  <r>
    <n v="583"/>
    <n v="13980802"/>
    <n v="583"/>
    <x v="7"/>
    <x v="1"/>
    <s v="08"/>
    <n v="168090474"/>
  </r>
  <r>
    <n v="584"/>
    <n v="13980803"/>
    <n v="584"/>
    <x v="7"/>
    <x v="1"/>
    <s v="08"/>
    <n v="523214516"/>
  </r>
  <r>
    <n v="585"/>
    <n v="13980804"/>
    <n v="585"/>
    <x v="7"/>
    <x v="1"/>
    <s v="08"/>
    <n v="455135829"/>
  </r>
  <r>
    <n v="586"/>
    <n v="13980805"/>
    <n v="586"/>
    <x v="7"/>
    <x v="1"/>
    <s v="08"/>
    <n v="547762709"/>
  </r>
  <r>
    <n v="587"/>
    <n v="13980806"/>
    <n v="587"/>
    <x v="7"/>
    <x v="1"/>
    <s v="08"/>
    <n v="101897864"/>
  </r>
  <r>
    <n v="588"/>
    <n v="13980807"/>
    <n v="588"/>
    <x v="7"/>
    <x v="1"/>
    <s v="08"/>
    <n v="631796602"/>
  </r>
  <r>
    <n v="589"/>
    <n v="13980808"/>
    <n v="589"/>
    <x v="7"/>
    <x v="1"/>
    <s v="08"/>
    <n v="577460946"/>
  </r>
  <r>
    <n v="590"/>
    <n v="13980809"/>
    <n v="590"/>
    <x v="7"/>
    <x v="1"/>
    <s v="08"/>
    <n v="989334636"/>
  </r>
  <r>
    <n v="591"/>
    <n v="13980810"/>
    <n v="591"/>
    <x v="7"/>
    <x v="1"/>
    <s v="08"/>
    <n v="148240199"/>
  </r>
  <r>
    <n v="592"/>
    <n v="13980811"/>
    <n v="592"/>
    <x v="7"/>
    <x v="1"/>
    <s v="08"/>
    <n v="669446505"/>
  </r>
  <r>
    <n v="593"/>
    <n v="13980812"/>
    <n v="593"/>
    <x v="7"/>
    <x v="1"/>
    <s v="08"/>
    <n v="405739045"/>
  </r>
  <r>
    <n v="594"/>
    <n v="13980813"/>
    <n v="594"/>
    <x v="7"/>
    <x v="1"/>
    <s v="08"/>
    <n v="633485693"/>
  </r>
  <r>
    <n v="595"/>
    <n v="13980814"/>
    <n v="595"/>
    <x v="7"/>
    <x v="1"/>
    <s v="08"/>
    <n v="569277862"/>
  </r>
  <r>
    <n v="596"/>
    <n v="13980815"/>
    <n v="596"/>
    <x v="7"/>
    <x v="1"/>
    <s v="08"/>
    <n v="223127994"/>
  </r>
  <r>
    <n v="597"/>
    <n v="13980816"/>
    <n v="597"/>
    <x v="7"/>
    <x v="1"/>
    <s v="08"/>
    <n v="694224628"/>
  </r>
  <r>
    <n v="598"/>
    <n v="13980817"/>
    <n v="598"/>
    <x v="7"/>
    <x v="1"/>
    <s v="08"/>
    <n v="254993225"/>
  </r>
  <r>
    <n v="599"/>
    <n v="13980818"/>
    <n v="599"/>
    <x v="7"/>
    <x v="1"/>
    <s v="08"/>
    <n v="507512943"/>
  </r>
  <r>
    <n v="600"/>
    <n v="13980819"/>
    <n v="600"/>
    <x v="7"/>
    <x v="1"/>
    <s v="08"/>
    <n v="175609851"/>
  </r>
  <r>
    <n v="601"/>
    <n v="13980820"/>
    <n v="601"/>
    <x v="7"/>
    <x v="1"/>
    <s v="08"/>
    <n v="351438052"/>
  </r>
  <r>
    <n v="602"/>
    <n v="13980821"/>
    <n v="602"/>
    <x v="7"/>
    <x v="1"/>
    <s v="08"/>
    <n v="937865726"/>
  </r>
  <r>
    <n v="603"/>
    <n v="13980822"/>
    <n v="603"/>
    <x v="7"/>
    <x v="1"/>
    <s v="08"/>
    <n v="342173656"/>
  </r>
  <r>
    <n v="604"/>
    <n v="13980823"/>
    <n v="604"/>
    <x v="7"/>
    <x v="1"/>
    <s v="08"/>
    <n v="588958199"/>
  </r>
  <r>
    <n v="605"/>
    <n v="13980824"/>
    <n v="605"/>
    <x v="7"/>
    <x v="1"/>
    <s v="08"/>
    <n v="981364850"/>
  </r>
  <r>
    <n v="606"/>
    <n v="13980825"/>
    <n v="606"/>
    <x v="7"/>
    <x v="1"/>
    <s v="08"/>
    <n v="863185457"/>
  </r>
  <r>
    <n v="607"/>
    <n v="13980826"/>
    <n v="607"/>
    <x v="7"/>
    <x v="1"/>
    <s v="08"/>
    <n v="428513793"/>
  </r>
  <r>
    <n v="608"/>
    <n v="13980827"/>
    <n v="608"/>
    <x v="7"/>
    <x v="1"/>
    <s v="08"/>
    <n v="884885165"/>
  </r>
  <r>
    <n v="609"/>
    <n v="13980828"/>
    <n v="609"/>
    <x v="7"/>
    <x v="1"/>
    <s v="08"/>
    <n v="877281879"/>
  </r>
  <r>
    <n v="610"/>
    <n v="13980829"/>
    <n v="610"/>
    <x v="7"/>
    <x v="1"/>
    <s v="08"/>
    <n v="138325527"/>
  </r>
  <r>
    <n v="611"/>
    <n v="13980830"/>
    <n v="611"/>
    <x v="7"/>
    <x v="1"/>
    <s v="08"/>
    <n v="951888985"/>
  </r>
  <r>
    <n v="612"/>
    <n v="13980901"/>
    <n v="612"/>
    <x v="8"/>
    <x v="1"/>
    <s v="09"/>
    <n v="982402726"/>
  </r>
  <r>
    <n v="613"/>
    <n v="13980902"/>
    <n v="613"/>
    <x v="8"/>
    <x v="1"/>
    <s v="09"/>
    <n v="151317792"/>
  </r>
  <r>
    <n v="614"/>
    <n v="13980903"/>
    <n v="614"/>
    <x v="8"/>
    <x v="1"/>
    <s v="09"/>
    <n v="735695446"/>
  </r>
  <r>
    <n v="615"/>
    <n v="13980904"/>
    <n v="615"/>
    <x v="8"/>
    <x v="1"/>
    <s v="09"/>
    <n v="197180842"/>
  </r>
  <r>
    <n v="616"/>
    <n v="13980905"/>
    <n v="616"/>
    <x v="8"/>
    <x v="1"/>
    <s v="09"/>
    <n v="287512804"/>
  </r>
  <r>
    <n v="617"/>
    <n v="13980906"/>
    <n v="617"/>
    <x v="8"/>
    <x v="1"/>
    <s v="09"/>
    <n v="615989053"/>
  </r>
  <r>
    <n v="618"/>
    <n v="13980907"/>
    <n v="618"/>
    <x v="8"/>
    <x v="1"/>
    <s v="09"/>
    <n v="540584997"/>
  </r>
  <r>
    <n v="619"/>
    <n v="13980908"/>
    <n v="619"/>
    <x v="8"/>
    <x v="1"/>
    <s v="09"/>
    <n v="405755916"/>
  </r>
  <r>
    <n v="620"/>
    <n v="13980909"/>
    <n v="620"/>
    <x v="8"/>
    <x v="1"/>
    <s v="09"/>
    <n v="451212829"/>
  </r>
  <r>
    <n v="621"/>
    <n v="13980910"/>
    <n v="621"/>
    <x v="8"/>
    <x v="1"/>
    <s v="09"/>
    <n v="815704239"/>
  </r>
  <r>
    <n v="622"/>
    <n v="13980911"/>
    <n v="622"/>
    <x v="8"/>
    <x v="1"/>
    <s v="09"/>
    <n v="638308054"/>
  </r>
  <r>
    <n v="623"/>
    <n v="13980912"/>
    <n v="623"/>
    <x v="8"/>
    <x v="1"/>
    <s v="09"/>
    <n v="553497526"/>
  </r>
  <r>
    <n v="624"/>
    <n v="13980913"/>
    <n v="624"/>
    <x v="8"/>
    <x v="1"/>
    <s v="09"/>
    <n v="516845879"/>
  </r>
  <r>
    <n v="625"/>
    <n v="13980914"/>
    <n v="625"/>
    <x v="8"/>
    <x v="1"/>
    <s v="09"/>
    <n v="575877784"/>
  </r>
  <r>
    <n v="626"/>
    <n v="13980915"/>
    <n v="626"/>
    <x v="8"/>
    <x v="1"/>
    <s v="09"/>
    <n v="135148282"/>
  </r>
  <r>
    <n v="627"/>
    <n v="13980916"/>
    <n v="627"/>
    <x v="8"/>
    <x v="1"/>
    <s v="09"/>
    <n v="630011496"/>
  </r>
  <r>
    <n v="628"/>
    <n v="13980917"/>
    <n v="628"/>
    <x v="8"/>
    <x v="1"/>
    <s v="09"/>
    <n v="846353215"/>
  </r>
  <r>
    <n v="629"/>
    <n v="13980918"/>
    <n v="629"/>
    <x v="8"/>
    <x v="1"/>
    <s v="09"/>
    <n v="106452565"/>
  </r>
  <r>
    <n v="630"/>
    <n v="13980919"/>
    <n v="630"/>
    <x v="8"/>
    <x v="1"/>
    <s v="09"/>
    <n v="606599504"/>
  </r>
  <r>
    <n v="631"/>
    <n v="13980920"/>
    <n v="631"/>
    <x v="8"/>
    <x v="1"/>
    <s v="09"/>
    <n v="377394220"/>
  </r>
  <r>
    <n v="632"/>
    <n v="13980921"/>
    <n v="632"/>
    <x v="8"/>
    <x v="1"/>
    <s v="09"/>
    <n v="938175965"/>
  </r>
  <r>
    <n v="633"/>
    <n v="13980922"/>
    <n v="633"/>
    <x v="8"/>
    <x v="1"/>
    <s v="09"/>
    <n v="866088336"/>
  </r>
  <r>
    <n v="634"/>
    <n v="13980923"/>
    <n v="634"/>
    <x v="8"/>
    <x v="1"/>
    <s v="09"/>
    <n v="277910759"/>
  </r>
  <r>
    <n v="635"/>
    <n v="13980924"/>
    <n v="635"/>
    <x v="8"/>
    <x v="1"/>
    <s v="09"/>
    <n v="147768834"/>
  </r>
  <r>
    <n v="636"/>
    <n v="13980925"/>
    <n v="636"/>
    <x v="8"/>
    <x v="1"/>
    <s v="09"/>
    <n v="123351175"/>
  </r>
  <r>
    <n v="637"/>
    <n v="13980926"/>
    <n v="637"/>
    <x v="8"/>
    <x v="1"/>
    <s v="09"/>
    <n v="687799598"/>
  </r>
  <r>
    <n v="638"/>
    <n v="13980927"/>
    <n v="638"/>
    <x v="8"/>
    <x v="1"/>
    <s v="09"/>
    <n v="215377682"/>
  </r>
  <r>
    <n v="639"/>
    <n v="13980928"/>
    <n v="639"/>
    <x v="8"/>
    <x v="1"/>
    <s v="09"/>
    <n v="375998497"/>
  </r>
  <r>
    <n v="640"/>
    <n v="13980929"/>
    <n v="640"/>
    <x v="8"/>
    <x v="1"/>
    <s v="09"/>
    <n v="948971497"/>
  </r>
  <r>
    <n v="641"/>
    <n v="13980930"/>
    <n v="641"/>
    <x v="8"/>
    <x v="1"/>
    <s v="09"/>
    <n v="138916665"/>
  </r>
  <r>
    <n v="642"/>
    <n v="13981001"/>
    <n v="642"/>
    <x v="9"/>
    <x v="1"/>
    <s v="10"/>
    <n v="116105889"/>
  </r>
  <r>
    <n v="643"/>
    <n v="13981002"/>
    <n v="643"/>
    <x v="9"/>
    <x v="1"/>
    <s v="10"/>
    <n v="122776157"/>
  </r>
  <r>
    <n v="644"/>
    <n v="13981003"/>
    <n v="644"/>
    <x v="9"/>
    <x v="1"/>
    <s v="10"/>
    <n v="828589684"/>
  </r>
  <r>
    <n v="645"/>
    <n v="13981004"/>
    <n v="645"/>
    <x v="9"/>
    <x v="1"/>
    <s v="10"/>
    <n v="812362644"/>
  </r>
  <r>
    <n v="646"/>
    <n v="13981005"/>
    <n v="646"/>
    <x v="9"/>
    <x v="1"/>
    <s v="10"/>
    <n v="845683984"/>
  </r>
  <r>
    <n v="647"/>
    <n v="13981006"/>
    <n v="647"/>
    <x v="9"/>
    <x v="1"/>
    <s v="10"/>
    <n v="894514819"/>
  </r>
  <r>
    <n v="648"/>
    <n v="13981007"/>
    <n v="648"/>
    <x v="9"/>
    <x v="1"/>
    <s v="10"/>
    <n v="507552761"/>
  </r>
  <r>
    <n v="649"/>
    <n v="13981008"/>
    <n v="649"/>
    <x v="9"/>
    <x v="1"/>
    <s v="10"/>
    <n v="414050277"/>
  </r>
  <r>
    <n v="650"/>
    <n v="13981009"/>
    <n v="650"/>
    <x v="9"/>
    <x v="1"/>
    <s v="10"/>
    <n v="957719466"/>
  </r>
  <r>
    <n v="651"/>
    <n v="13981010"/>
    <n v="651"/>
    <x v="9"/>
    <x v="1"/>
    <s v="10"/>
    <n v="400412731"/>
  </r>
  <r>
    <n v="652"/>
    <n v="13981011"/>
    <n v="652"/>
    <x v="9"/>
    <x v="1"/>
    <s v="10"/>
    <n v="547804012"/>
  </r>
  <r>
    <n v="653"/>
    <n v="13981012"/>
    <n v="653"/>
    <x v="9"/>
    <x v="1"/>
    <s v="10"/>
    <n v="477624897"/>
  </r>
  <r>
    <n v="654"/>
    <n v="13981013"/>
    <n v="654"/>
    <x v="9"/>
    <x v="1"/>
    <s v="10"/>
    <n v="679672329"/>
  </r>
  <r>
    <n v="655"/>
    <n v="13981014"/>
    <n v="655"/>
    <x v="9"/>
    <x v="1"/>
    <s v="10"/>
    <n v="597737465"/>
  </r>
  <r>
    <n v="656"/>
    <n v="13981015"/>
    <n v="656"/>
    <x v="9"/>
    <x v="1"/>
    <s v="10"/>
    <n v="307914608"/>
  </r>
  <r>
    <n v="657"/>
    <n v="13981016"/>
    <n v="657"/>
    <x v="9"/>
    <x v="1"/>
    <s v="10"/>
    <n v="652915291"/>
  </r>
  <r>
    <n v="658"/>
    <n v="13981017"/>
    <n v="658"/>
    <x v="9"/>
    <x v="1"/>
    <s v="10"/>
    <n v="264673920"/>
  </r>
  <r>
    <n v="659"/>
    <n v="13981018"/>
    <n v="659"/>
    <x v="9"/>
    <x v="1"/>
    <s v="10"/>
    <n v="520239138"/>
  </r>
  <r>
    <n v="660"/>
    <n v="13981019"/>
    <n v="660"/>
    <x v="9"/>
    <x v="1"/>
    <s v="10"/>
    <n v="401662121"/>
  </r>
  <r>
    <n v="661"/>
    <n v="13981020"/>
    <n v="661"/>
    <x v="9"/>
    <x v="1"/>
    <s v="10"/>
    <n v="739096744"/>
  </r>
  <r>
    <n v="662"/>
    <n v="13981021"/>
    <n v="662"/>
    <x v="9"/>
    <x v="1"/>
    <s v="10"/>
    <n v="627966234"/>
  </r>
  <r>
    <n v="663"/>
    <n v="13981022"/>
    <n v="663"/>
    <x v="9"/>
    <x v="1"/>
    <s v="10"/>
    <n v="509667333"/>
  </r>
  <r>
    <n v="664"/>
    <n v="13981023"/>
    <n v="664"/>
    <x v="9"/>
    <x v="1"/>
    <s v="10"/>
    <n v="315705718"/>
  </r>
  <r>
    <n v="665"/>
    <n v="13981024"/>
    <n v="665"/>
    <x v="9"/>
    <x v="1"/>
    <s v="10"/>
    <n v="148221448"/>
  </r>
  <r>
    <n v="666"/>
    <n v="13981025"/>
    <n v="666"/>
    <x v="9"/>
    <x v="1"/>
    <s v="10"/>
    <n v="131043656"/>
  </r>
  <r>
    <n v="667"/>
    <n v="13981026"/>
    <n v="667"/>
    <x v="9"/>
    <x v="1"/>
    <s v="10"/>
    <n v="764358509"/>
  </r>
  <r>
    <n v="668"/>
    <n v="13981027"/>
    <n v="668"/>
    <x v="9"/>
    <x v="1"/>
    <s v="10"/>
    <n v="738245961"/>
  </r>
  <r>
    <n v="669"/>
    <n v="13981028"/>
    <n v="669"/>
    <x v="9"/>
    <x v="1"/>
    <s v="10"/>
    <n v="141109936"/>
  </r>
  <r>
    <n v="670"/>
    <n v="13981029"/>
    <n v="670"/>
    <x v="9"/>
    <x v="1"/>
    <s v="10"/>
    <n v="506923007"/>
  </r>
  <r>
    <n v="671"/>
    <n v="13981030"/>
    <n v="671"/>
    <x v="9"/>
    <x v="1"/>
    <s v="10"/>
    <n v="607819992"/>
  </r>
  <r>
    <n v="672"/>
    <n v="13981101"/>
    <n v="672"/>
    <x v="10"/>
    <x v="1"/>
    <s v="11"/>
    <n v="334313209"/>
  </r>
  <r>
    <n v="673"/>
    <n v="13981102"/>
    <n v="673"/>
    <x v="10"/>
    <x v="1"/>
    <s v="11"/>
    <n v="398619491"/>
  </r>
  <r>
    <n v="674"/>
    <n v="13981103"/>
    <n v="674"/>
    <x v="10"/>
    <x v="1"/>
    <s v="11"/>
    <n v="573652235"/>
  </r>
  <r>
    <n v="675"/>
    <n v="13981104"/>
    <n v="675"/>
    <x v="10"/>
    <x v="1"/>
    <s v="11"/>
    <n v="663069976"/>
  </r>
  <r>
    <n v="676"/>
    <n v="13981105"/>
    <n v="676"/>
    <x v="10"/>
    <x v="1"/>
    <s v="11"/>
    <n v="635590617"/>
  </r>
  <r>
    <n v="677"/>
    <n v="13981106"/>
    <n v="677"/>
    <x v="10"/>
    <x v="1"/>
    <s v="11"/>
    <n v="953384231"/>
  </r>
  <r>
    <n v="678"/>
    <n v="13981107"/>
    <n v="678"/>
    <x v="10"/>
    <x v="1"/>
    <s v="11"/>
    <n v="749163166"/>
  </r>
  <r>
    <n v="679"/>
    <n v="13981108"/>
    <n v="679"/>
    <x v="10"/>
    <x v="1"/>
    <s v="11"/>
    <n v="514841187"/>
  </r>
  <r>
    <n v="680"/>
    <n v="13981109"/>
    <n v="680"/>
    <x v="10"/>
    <x v="1"/>
    <s v="11"/>
    <n v="859306800"/>
  </r>
  <r>
    <n v="681"/>
    <n v="13981110"/>
    <n v="681"/>
    <x v="10"/>
    <x v="1"/>
    <s v="11"/>
    <n v="116727237"/>
  </r>
  <r>
    <n v="682"/>
    <n v="13981111"/>
    <n v="682"/>
    <x v="10"/>
    <x v="1"/>
    <s v="11"/>
    <n v="273687189"/>
  </r>
  <r>
    <n v="683"/>
    <n v="13981112"/>
    <n v="683"/>
    <x v="10"/>
    <x v="1"/>
    <s v="11"/>
    <n v="919011539"/>
  </r>
  <r>
    <n v="684"/>
    <n v="13981113"/>
    <n v="684"/>
    <x v="10"/>
    <x v="1"/>
    <s v="11"/>
    <n v="241392691"/>
  </r>
  <r>
    <n v="685"/>
    <n v="13981114"/>
    <n v="685"/>
    <x v="10"/>
    <x v="1"/>
    <s v="11"/>
    <n v="493079282"/>
  </r>
  <r>
    <n v="686"/>
    <n v="13981115"/>
    <n v="686"/>
    <x v="10"/>
    <x v="1"/>
    <s v="11"/>
    <n v="650728830"/>
  </r>
  <r>
    <n v="687"/>
    <n v="13981116"/>
    <n v="687"/>
    <x v="10"/>
    <x v="1"/>
    <s v="11"/>
    <n v="683080176"/>
  </r>
  <r>
    <n v="688"/>
    <n v="13981117"/>
    <n v="688"/>
    <x v="10"/>
    <x v="1"/>
    <s v="11"/>
    <n v="689046286"/>
  </r>
  <r>
    <n v="689"/>
    <n v="13981118"/>
    <n v="689"/>
    <x v="10"/>
    <x v="1"/>
    <s v="11"/>
    <n v="850574537"/>
  </r>
  <r>
    <n v="690"/>
    <n v="13981119"/>
    <n v="690"/>
    <x v="10"/>
    <x v="1"/>
    <s v="11"/>
    <n v="436782367"/>
  </r>
  <r>
    <n v="691"/>
    <n v="13981120"/>
    <n v="691"/>
    <x v="10"/>
    <x v="1"/>
    <s v="11"/>
    <n v="605265280"/>
  </r>
  <r>
    <n v="692"/>
    <n v="13981121"/>
    <n v="692"/>
    <x v="10"/>
    <x v="1"/>
    <s v="11"/>
    <n v="579760331"/>
  </r>
  <r>
    <n v="693"/>
    <n v="13981122"/>
    <n v="693"/>
    <x v="10"/>
    <x v="1"/>
    <s v="11"/>
    <n v="537071930"/>
  </r>
  <r>
    <n v="694"/>
    <n v="13981123"/>
    <n v="694"/>
    <x v="10"/>
    <x v="1"/>
    <s v="11"/>
    <n v="751891602"/>
  </r>
  <r>
    <n v="695"/>
    <n v="13981124"/>
    <n v="695"/>
    <x v="10"/>
    <x v="1"/>
    <s v="11"/>
    <n v="342736250"/>
  </r>
  <r>
    <n v="696"/>
    <n v="13981125"/>
    <n v="696"/>
    <x v="10"/>
    <x v="1"/>
    <s v="11"/>
    <n v="759781083"/>
  </r>
  <r>
    <n v="697"/>
    <n v="13981126"/>
    <n v="697"/>
    <x v="10"/>
    <x v="1"/>
    <s v="11"/>
    <n v="186834743"/>
  </r>
  <r>
    <n v="698"/>
    <n v="13981127"/>
    <n v="698"/>
    <x v="10"/>
    <x v="1"/>
    <s v="11"/>
    <n v="103309283"/>
  </r>
  <r>
    <n v="699"/>
    <n v="13981128"/>
    <n v="699"/>
    <x v="10"/>
    <x v="1"/>
    <s v="11"/>
    <n v="531590948"/>
  </r>
  <r>
    <n v="700"/>
    <n v="13981129"/>
    <n v="700"/>
    <x v="10"/>
    <x v="1"/>
    <s v="11"/>
    <n v="425335316"/>
  </r>
  <r>
    <n v="701"/>
    <n v="13981130"/>
    <n v="701"/>
    <x v="10"/>
    <x v="1"/>
    <s v="11"/>
    <n v="879824410"/>
  </r>
  <r>
    <n v="702"/>
    <n v="13981201"/>
    <n v="702"/>
    <x v="11"/>
    <x v="1"/>
    <s v="12"/>
    <n v="493507692"/>
  </r>
  <r>
    <n v="703"/>
    <n v="13981202"/>
    <n v="703"/>
    <x v="11"/>
    <x v="1"/>
    <s v="12"/>
    <n v="297644500"/>
  </r>
  <r>
    <n v="704"/>
    <n v="13981203"/>
    <n v="704"/>
    <x v="11"/>
    <x v="1"/>
    <s v="12"/>
    <n v="482509732"/>
  </r>
  <r>
    <n v="705"/>
    <n v="13981204"/>
    <n v="705"/>
    <x v="11"/>
    <x v="1"/>
    <s v="12"/>
    <n v="382817867"/>
  </r>
  <r>
    <n v="706"/>
    <n v="13981205"/>
    <n v="706"/>
    <x v="11"/>
    <x v="1"/>
    <s v="12"/>
    <n v="567369109"/>
  </r>
  <r>
    <n v="707"/>
    <n v="13981206"/>
    <n v="707"/>
    <x v="11"/>
    <x v="1"/>
    <s v="12"/>
    <n v="534633841"/>
  </r>
  <r>
    <n v="708"/>
    <n v="13981207"/>
    <n v="708"/>
    <x v="11"/>
    <x v="1"/>
    <s v="12"/>
    <n v="196794067"/>
  </r>
  <r>
    <n v="709"/>
    <n v="13981208"/>
    <n v="709"/>
    <x v="11"/>
    <x v="1"/>
    <s v="12"/>
    <n v="427002924"/>
  </r>
  <r>
    <n v="710"/>
    <n v="13981209"/>
    <n v="710"/>
    <x v="11"/>
    <x v="1"/>
    <s v="12"/>
    <n v="809472228"/>
  </r>
  <r>
    <n v="711"/>
    <n v="13981210"/>
    <n v="711"/>
    <x v="11"/>
    <x v="1"/>
    <s v="12"/>
    <n v="252450321"/>
  </r>
  <r>
    <n v="712"/>
    <n v="13981211"/>
    <n v="712"/>
    <x v="11"/>
    <x v="1"/>
    <s v="12"/>
    <n v="254095299"/>
  </r>
  <r>
    <n v="713"/>
    <n v="13981212"/>
    <n v="713"/>
    <x v="11"/>
    <x v="1"/>
    <s v="12"/>
    <n v="481002184"/>
  </r>
  <r>
    <n v="714"/>
    <n v="13981213"/>
    <n v="714"/>
    <x v="11"/>
    <x v="1"/>
    <s v="12"/>
    <n v="275224694"/>
  </r>
  <r>
    <n v="715"/>
    <n v="13981214"/>
    <n v="715"/>
    <x v="11"/>
    <x v="1"/>
    <s v="12"/>
    <n v="931030082"/>
  </r>
  <r>
    <n v="716"/>
    <n v="13981215"/>
    <n v="716"/>
    <x v="11"/>
    <x v="1"/>
    <s v="12"/>
    <n v="217528675"/>
  </r>
  <r>
    <n v="717"/>
    <n v="13981216"/>
    <n v="717"/>
    <x v="11"/>
    <x v="1"/>
    <s v="12"/>
    <n v="895323352"/>
  </r>
  <r>
    <n v="718"/>
    <n v="13981217"/>
    <n v="718"/>
    <x v="11"/>
    <x v="1"/>
    <s v="12"/>
    <n v="416843372"/>
  </r>
  <r>
    <n v="719"/>
    <n v="13981218"/>
    <n v="719"/>
    <x v="11"/>
    <x v="1"/>
    <s v="12"/>
    <n v="612413272"/>
  </r>
  <r>
    <n v="720"/>
    <n v="13981219"/>
    <n v="720"/>
    <x v="11"/>
    <x v="1"/>
    <s v="12"/>
    <n v="508255125"/>
  </r>
  <r>
    <n v="721"/>
    <n v="13981220"/>
    <n v="721"/>
    <x v="11"/>
    <x v="1"/>
    <s v="12"/>
    <n v="510355213"/>
  </r>
  <r>
    <n v="722"/>
    <n v="13981221"/>
    <n v="722"/>
    <x v="11"/>
    <x v="1"/>
    <s v="12"/>
    <n v="951903335"/>
  </r>
  <r>
    <n v="723"/>
    <n v="13981222"/>
    <n v="723"/>
    <x v="11"/>
    <x v="1"/>
    <s v="12"/>
    <n v="444982346"/>
  </r>
  <r>
    <n v="724"/>
    <n v="13981223"/>
    <n v="724"/>
    <x v="11"/>
    <x v="1"/>
    <s v="12"/>
    <n v="789152701"/>
  </r>
  <r>
    <n v="725"/>
    <n v="13981224"/>
    <n v="725"/>
    <x v="11"/>
    <x v="1"/>
    <s v="12"/>
    <n v="356521087"/>
  </r>
  <r>
    <n v="726"/>
    <n v="13981225"/>
    <n v="726"/>
    <x v="11"/>
    <x v="1"/>
    <s v="12"/>
    <n v="295246995"/>
  </r>
  <r>
    <n v="727"/>
    <n v="13981226"/>
    <n v="727"/>
    <x v="11"/>
    <x v="1"/>
    <s v="12"/>
    <n v="890994713"/>
  </r>
  <r>
    <n v="728"/>
    <n v="13981227"/>
    <n v="728"/>
    <x v="11"/>
    <x v="1"/>
    <s v="12"/>
    <n v="274910369"/>
  </r>
  <r>
    <n v="729"/>
    <n v="13981228"/>
    <n v="729"/>
    <x v="11"/>
    <x v="1"/>
    <s v="12"/>
    <n v="811965683"/>
  </r>
  <r>
    <n v="730"/>
    <n v="13981229"/>
    <n v="730"/>
    <x v="11"/>
    <x v="1"/>
    <s v="12"/>
    <n v="4270411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4D45EBD-B53A-4213-B507-C72A622E07C6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M6:P20" firstHeaderRow="1" firstDataRow="2" firstDataCol="1"/>
  <pivotFields count="7">
    <pivotField showAll="0"/>
    <pivotField numFmtId="164" showAll="0"/>
    <pivotField showAll="0"/>
    <pivotField axis="axisRow" showAll="0">
      <items count="13">
        <item x="7"/>
        <item x="8"/>
        <item x="1"/>
        <item x="11"/>
        <item x="10"/>
        <item x="3"/>
        <item x="2"/>
        <item x="9"/>
        <item x="5"/>
        <item x="0"/>
        <item x="4"/>
        <item x="6"/>
        <item t="default"/>
      </items>
    </pivotField>
    <pivotField axis="axisCol" showAll="0">
      <items count="3">
        <item x="0"/>
        <item x="1"/>
        <item t="default"/>
      </items>
    </pivotField>
    <pivotField showAll="0"/>
    <pivotField dataField="1" numFmtId="166" showAll="0"/>
  </pivotFields>
  <rowFields count="1">
    <field x="3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4"/>
  </colFields>
  <colItems count="3">
    <i>
      <x/>
    </i>
    <i>
      <x v="1"/>
    </i>
    <i t="grand">
      <x/>
    </i>
  </colItems>
  <dataFields count="1">
    <dataField name="Sum of فروش" fld="6" baseField="0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2A332E8C-DF96-4D5B-829F-DF64A0639682}" name="Table2" displayName="Table2" ref="A1:C22" totalsRowShown="0">
  <autoFilter ref="A1:C22" xr:uid="{571479F0-5A4A-4D84-BA22-B4C41573A651}"/>
  <tableColumns count="3">
    <tableColumn id="1" xr3:uid="{CCA83578-F580-4D69-BE23-FD1C28F4DFCF}" name="ردیف" dataDxfId="79"/>
    <tableColumn id="2" xr3:uid="{ECFF1CDA-C101-4E39-9A17-90724CC2C586}" name="نام" dataDxfId="78"/>
    <tableColumn id="3" xr3:uid="{3B83018E-F67E-4045-A53C-C35F10D87E28}" name="نام خانوادگی" dataDxfId="7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6F0CA5A-4F1B-4212-AA0E-078DB70E4848}" name="Table1" displayName="Table1" ref="A1:C55" totalsRowShown="0">
  <autoFilter ref="A1:C55" xr:uid="{00000000-0009-0000-0100-000001000000}"/>
  <tableColumns count="3">
    <tableColumn id="1" xr3:uid="{A3133C3D-398B-4DEC-A890-C348BCB2A37C}" name="مدل" dataDxfId="76"/>
    <tableColumn id="3" xr3:uid="{BDA3010B-78E9-4BD4-A474-0DDDD7CEA780}" name="کدکالا" dataDxfId="75"/>
    <tableColumn id="2" xr3:uid="{AC9B377D-6A94-4698-994C-AAB6F20D297F}" name="قیمت واحد(ریال)" dataDxfId="74" dataCellStyle="Comma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96A8ACE-D8DF-45EA-B817-C0F65E0228D7}" name="Table4" displayName="Table4" ref="A1:E12" totalsRowShown="0" headerRowDxfId="73" dataDxfId="72" tableBorderDxfId="71">
  <autoFilter ref="A1:E12" xr:uid="{05F976B2-8D9F-47E0-B352-E3272E016091}"/>
  <tableColumns count="5">
    <tableColumn id="1" xr3:uid="{3BDEEC1A-609A-4E02-9E5A-85E6BCA16BA7}" name="ردیف" dataDxfId="70"/>
    <tableColumn id="2" xr3:uid="{ECD37977-AC69-430C-B185-322EC80B5BEA}" name="شماره" dataDxfId="69"/>
    <tableColumn id="3" xr3:uid="{AEE3EC96-6197-4EB8-8901-E8A49FD0DDA9}" name="نام و نام خانوادگی" dataDxfId="68"/>
    <tableColumn id="4" xr3:uid="{97DA0F7F-6894-430B-9753-AA53643E5E03}" name="تاریخ" dataDxfId="67"/>
    <tableColumn id="5" xr3:uid="{5E169014-02BC-4A04-8BD3-DBC4A8B7F2D1}" name="مبلغ تراکنش" dataDxfId="66" dataCellStyle="Comma 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EE71C86-9655-4593-947D-7EE7006D46A9}" name="Table45" displayName="Table45" ref="A1:B13" totalsRowShown="0" headerRowDxfId="65" dataDxfId="64" tableBorderDxfId="63">
  <autoFilter ref="A1:B13" xr:uid="{05F976B2-8D9F-47E0-B352-E3272E016091}"/>
  <tableColumns count="2">
    <tableColumn id="1" xr3:uid="{E6369988-1577-4304-8817-0BAF3A660E7C}" name="ردیف" dataDxfId="62"/>
    <tableColumn id="3" xr3:uid="{CDDD165E-26A5-4E12-A356-79637FE48A2B}" name="شماره موبایل مشتری" dataDxfId="6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E892915-39CF-4679-B839-DAF0F3AD0A05}" name="Table57" displayName="Table57" ref="A1:F21" totalsRowShown="0" headerRowDxfId="60" dataDxfId="59">
  <autoFilter ref="A1:F21" xr:uid="{1FF0B8F6-A0AD-4F87-9CCF-355DE4DFCEB7}"/>
  <sortState xmlns:xlrd2="http://schemas.microsoft.com/office/spreadsheetml/2017/richdata2" ref="A2:F21">
    <sortCondition ref="F1:F21"/>
  </sortState>
  <tableColumns count="6">
    <tableColumn id="1" xr3:uid="{314950D6-599C-4244-A943-09A185F8571D}" name="ردیف" dataDxfId="58"/>
    <tableColumn id="2" xr3:uid="{23EF6C12-1278-462E-A33A-C5A8879A7B1B}" name="نام و نام خانوادگی" dataDxfId="57"/>
    <tableColumn id="4" xr3:uid="{26D6D2C2-0665-4C00-8E5B-F027D0D5025A}" name="نمره" dataDxfId="56"/>
    <tableColumn id="6" xr3:uid="{FBD6D02F-0F7C-4F3F-A638-FD6B965C027C}" name="رتبه" dataDxfId="1">
      <calculatedColumnFormula>RANK(Table57[[#This Row],[نمره]],$C$2:$C$21,0)</calculatedColumnFormula>
    </tableColumn>
    <tableColumn id="9" xr3:uid="{75AF68E3-3D46-4FE3-A742-C33E302DA0C7}" name="Column1" dataDxfId="55">
      <calculatedColumnFormula>COUNTIF($C$1:C1,Table57[[#This Row],[نمره]])</calculatedColumnFormula>
    </tableColumn>
    <tableColumn id="10" xr3:uid="{758C8C89-4BAB-4E88-9796-D0A0FB394E86}" name="رتبه واقعی" dataDxfId="54">
      <calculatedColumnFormula>Table57[[#This Row],[رتبه]]+Table57[[#This Row],[Column1]]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D7C9BD0-F529-4100-8EEC-561B1B295586}" name="Table3" displayName="Table3" ref="A1:G1461" totalsRowShown="0" headerRowDxfId="53" dataDxfId="52">
  <autoFilter ref="A1:G1461" xr:uid="{00000000-0009-0000-0100-000003000000}"/>
  <tableColumns count="7">
    <tableColumn id="1" xr3:uid="{A69225E9-646D-4B64-B738-08E3FFCB09B1}" name="ردیف" dataDxfId="51"/>
    <tableColumn id="2" xr3:uid="{307D55D5-0564-43A6-8CC4-84C09CC0D1E7}" name="تاریخ" dataDxfId="2"/>
    <tableColumn id="3" xr3:uid="{66BC3397-F3C4-426A-8458-74562DF85032}" name="match" dataDxfId="50">
      <calculatedColumnFormula>MATCH(Table3[[#This Row],[تاریخ]],Table3[تاریخ],0)</calculatedColumnFormula>
    </tableColumn>
    <tableColumn id="4" xr3:uid="{72C069DC-25EB-46CF-B6AC-88FD20534FE2}" name="ماه" dataDxfId="49">
      <calculatedColumnFormula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calculatedColumnFormula>
    </tableColumn>
    <tableColumn id="5" xr3:uid="{51A1022A-5AFF-4D0C-9517-48F30D95F784}" name="سال" dataDxfId="48">
      <calculatedColumnFormula>LEFT(Table3[[#This Row],[تاریخ]],4)</calculatedColumnFormula>
    </tableColumn>
    <tableColumn id="6" xr3:uid="{A9E67E23-5DE8-4F21-ACAB-7F38CAE722AB}" name="Column1" dataDxfId="47">
      <calculatedColumnFormula>MID(Table3[[#This Row],[تاریخ]],5,2)</calculatedColumnFormula>
    </tableColumn>
    <tableColumn id="7" xr3:uid="{B6C08D2F-8C4E-4C74-B711-C41CB57180D4}" name="فروش" dataDxfId="46" dataCellStyle="Comma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708844A-3E82-43BC-8A57-D8D2763BD395}" name="Table5" displayName="Table5" ref="A1:E81" totalsRowShown="0" headerRowDxfId="45" dataDxfId="44">
  <autoFilter ref="A1:E81" xr:uid="{1FF0B8F6-A0AD-4F87-9CCF-355DE4DFCEB7}"/>
  <tableColumns count="5">
    <tableColumn id="1" xr3:uid="{8CF0FEF6-304F-439E-AFC0-BF661C7B762C}" name="ردیف" dataDxfId="43"/>
    <tableColumn id="2" xr3:uid="{EC0B8F49-D006-49B5-8EFB-85DB2BBC47F2}" name="نام و نام خانوادگی" dataDxfId="42"/>
    <tableColumn id="3" xr3:uid="{6D5D24ED-7C4D-40F7-BFB0-B288424F5A70}" name="درس" dataDxfId="41"/>
    <tableColumn id="5" xr3:uid="{137A92A6-3786-48FB-A1D1-05710368C665}" name="ستون کمکی" dataDxfId="40">
      <calculatedColumnFormula>Table5[[#This Row],[نام و نام خانوادگی]]&amp;Table5[[#This Row],[درس]]</calculatedColumnFormula>
    </tableColumn>
    <tableColumn id="4" xr3:uid="{7531A20F-66F2-4F34-841A-13702AA77FF9}" name="نمره" dataDxfId="39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7499A734-9D92-4B0A-9B8E-140D441EE183}" name="Table9" displayName="Table9" ref="A1:J21" totalsRowShown="0" dataDxfId="38">
  <autoFilter ref="A1:J21" xr:uid="{539C9745-BF61-4C30-A730-F201E86CD796}"/>
  <tableColumns count="10">
    <tableColumn id="1" xr3:uid="{6C90D02D-0C20-4B82-B485-A4AE103B4FDD}" name="ردیف" dataDxfId="37"/>
    <tableColumn id="2" xr3:uid="{22E5D935-AC65-4EB9-B962-AC2A2EB0FDF7}" name="شماره پرسنلی" dataDxfId="36"/>
    <tableColumn id="3" xr3:uid="{AC9FECCE-F1C9-4B65-B7B2-E6C04D4963E8}" name="نام" dataDxfId="35"/>
    <tableColumn id="4" xr3:uid="{F53AB99F-24D7-481B-A3BD-94FA83C45A97}" name="نام خانوادگی" dataDxfId="34"/>
    <tableColumn id="5" xr3:uid="{4A4C7ED3-6584-4091-83A5-4D0F8032A17D}" name="نام پدر" dataDxfId="33"/>
    <tableColumn id="6" xr3:uid="{EE2FA7C1-53CF-49BA-B9A1-EA5DF162EF1C}" name="کد ملی" dataDxfId="32"/>
    <tableColumn id="7" xr3:uid="{CD1188BF-24A6-4A81-AC73-FF63BF991A7D}" name="تحصیلات" dataDxfId="31"/>
    <tableColumn id="8" xr3:uid="{F7C59356-8F91-4EC7-83FF-D19E50F13F7B}" name="سرجمع حکم کارگزینی" dataDxfId="30" dataCellStyle="Comma"/>
    <tableColumn id="9" xr3:uid="{67D7F0A3-C07F-4418-ABBF-6EE4B57533F3}" name="رند حکم" dataDxfId="29"/>
    <tableColumn id="10" xr3:uid="{95A3674A-B76E-41CC-AB3A-056EE37ABB55}" name="شماره موبایل" dataDxfId="28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A9BA33A-BAEA-416A-BDA9-7A283502E3EE}" name="hokmkar" displayName="hokmkar" ref="A1:L24" tableBorderDxfId="27">
  <autoFilter ref="A1:L24" xr:uid="{FB127693-663F-40D8-B30C-B772B37F03A6}"/>
  <tableColumns count="12">
    <tableColumn id="1" xr3:uid="{F04F9F5B-7FCD-4026-8E61-84C89FAE01CA}" name="ردیف" totalsRowLabel="Total" dataDxfId="26" totalsRowDxfId="25"/>
    <tableColumn id="2" xr3:uid="{8F0BECA5-40F7-491B-868B-7AF742AB98AF}" name="شماره پرسنلی" dataDxfId="24" totalsRowDxfId="23"/>
    <tableColumn id="3" xr3:uid="{E59FD7E4-2EB4-44BB-8D8F-641AA7664D12}" name="نام" dataDxfId="22" totalsRowDxfId="21"/>
    <tableColumn id="4" xr3:uid="{6966F0FA-F0B8-4B1C-8136-A5441743CCA0}" name="نام خانوادگی" dataDxfId="20" totalsRowDxfId="19"/>
    <tableColumn id="5" xr3:uid="{D4020278-6358-408E-AB37-0201A6DF0A67}" name="نام پدر" dataDxfId="18" totalsRowDxfId="17"/>
    <tableColumn id="14" xr3:uid="{9959F157-7334-490F-A925-5C558C5017BA}" name="Column2" dataDxfId="3" totalsRowDxfId="4"/>
    <tableColumn id="13" xr3:uid="{DE755609-40BC-45B7-A4AB-FE1FE4B982BF}" name="Column1" dataDxfId="5" totalsRowDxfId="6"/>
    <tableColumn id="6" xr3:uid="{AE6EC3AB-D7A5-46C5-8CCF-F853DF3FB032}" name="کد ملی" dataDxfId="16" totalsRowDxfId="15"/>
    <tableColumn id="7" xr3:uid="{DA099ABD-27AD-4F56-A506-72D292368C8F}" name="تحصیلات" dataDxfId="14" totalsRowDxfId="13"/>
    <tableColumn id="8" xr3:uid="{3553EE17-8732-4B18-90F6-85118CA094C9}" name="سرجمع حکم کارگزینی" dataDxfId="12" totalsRowDxfId="11" dataCellStyle="Comma"/>
    <tableColumn id="9" xr3:uid="{0B60A8F0-79BD-44C4-B278-011A46172DED}" name="رند حکم" dataDxfId="10" totalsRowDxfId="9">
      <calculatedColumnFormula>CEILING(J2,1000)</calculatedColumnFormula>
    </tableColumn>
    <tableColumn id="10" xr3:uid="{AA9761C7-CB0D-4B71-B0D6-1ABC3396F863}" name="شماره موبایل" dataDxfId="8" totalsRowDxfId="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61910-B8DA-48B0-BC94-0E6613F0A8CF}">
  <dimension ref="A1:G24"/>
  <sheetViews>
    <sheetView rightToLeft="1" workbookViewId="0">
      <selection activeCell="B19" sqref="B19"/>
    </sheetView>
  </sheetViews>
  <sheetFormatPr defaultRowHeight="15" x14ac:dyDescent="0.25"/>
  <cols>
    <col min="2" max="2" width="10.28515625" bestFit="1" customWidth="1"/>
    <col min="3" max="3" width="5.85546875" bestFit="1" customWidth="1"/>
    <col min="4" max="4" width="9.42578125" bestFit="1" customWidth="1"/>
    <col min="5" max="5" width="9.7109375" bestFit="1" customWidth="1"/>
    <col min="6" max="6" width="11" bestFit="1" customWidth="1"/>
    <col min="7" max="7" width="11.28515625" bestFit="1" customWidth="1"/>
  </cols>
  <sheetData>
    <row r="1" spans="1:7" x14ac:dyDescent="0.25">
      <c r="A1" s="24" t="s">
        <v>0</v>
      </c>
      <c r="B1" s="24" t="s">
        <v>188</v>
      </c>
      <c r="C1" s="24" t="s">
        <v>103</v>
      </c>
      <c r="D1" s="24" t="s">
        <v>104</v>
      </c>
      <c r="E1" s="24" t="s">
        <v>105</v>
      </c>
      <c r="F1" s="24" t="s">
        <v>106</v>
      </c>
      <c r="G1" s="24" t="s">
        <v>107</v>
      </c>
    </row>
    <row r="2" spans="1:7" x14ac:dyDescent="0.25">
      <c r="A2" s="24">
        <f>IF(B2&lt;&gt;"",ROW(B2)-1,"")</f>
        <v>1</v>
      </c>
      <c r="B2" s="24">
        <v>832660</v>
      </c>
      <c r="C2" s="24" t="s">
        <v>108</v>
      </c>
      <c r="D2" s="24" t="s">
        <v>126</v>
      </c>
      <c r="E2" s="24" t="s">
        <v>148</v>
      </c>
      <c r="F2" s="27">
        <v>444685994</v>
      </c>
      <c r="G2" s="24" t="s">
        <v>168</v>
      </c>
    </row>
    <row r="3" spans="1:7" x14ac:dyDescent="0.25">
      <c r="A3" s="24">
        <f t="shared" ref="A3:A24" si="0">IF(B3&lt;&gt;"",ROW(B3)-1,"")</f>
        <v>2</v>
      </c>
      <c r="B3" s="24">
        <v>814950</v>
      </c>
      <c r="C3" s="24" t="s">
        <v>109</v>
      </c>
      <c r="D3" s="24" t="s">
        <v>127</v>
      </c>
      <c r="E3" s="24" t="s">
        <v>149</v>
      </c>
      <c r="F3" s="27">
        <v>653148936</v>
      </c>
      <c r="G3" s="24" t="s">
        <v>336</v>
      </c>
    </row>
    <row r="4" spans="1:7" x14ac:dyDescent="0.25">
      <c r="A4" s="24">
        <f t="shared" si="0"/>
        <v>3</v>
      </c>
      <c r="B4" s="24">
        <v>929308</v>
      </c>
      <c r="C4" s="24" t="s">
        <v>111</v>
      </c>
      <c r="D4" s="24" t="s">
        <v>130</v>
      </c>
      <c r="E4" s="24" t="s">
        <v>151</v>
      </c>
      <c r="F4" s="27">
        <v>443969915</v>
      </c>
      <c r="G4" s="24" t="s">
        <v>171</v>
      </c>
    </row>
    <row r="5" spans="1:7" x14ac:dyDescent="0.25">
      <c r="A5" s="24">
        <f t="shared" si="0"/>
        <v>4</v>
      </c>
      <c r="B5" s="24">
        <v>966583</v>
      </c>
      <c r="C5" s="24" t="s">
        <v>112</v>
      </c>
      <c r="D5" s="24" t="s">
        <v>131</v>
      </c>
      <c r="E5" s="24" t="s">
        <v>152</v>
      </c>
      <c r="F5" s="27" t="s">
        <v>336</v>
      </c>
      <c r="G5" s="24" t="s">
        <v>168</v>
      </c>
    </row>
    <row r="6" spans="1:7" x14ac:dyDescent="0.25">
      <c r="A6" s="24">
        <f t="shared" si="0"/>
        <v>5</v>
      </c>
      <c r="B6" s="24">
        <v>969306</v>
      </c>
      <c r="C6" s="24" t="s">
        <v>113</v>
      </c>
      <c r="D6" s="24" t="s">
        <v>132</v>
      </c>
      <c r="E6" s="24" t="s">
        <v>153</v>
      </c>
      <c r="F6" s="27">
        <v>479125886</v>
      </c>
      <c r="G6" s="24" t="s">
        <v>168</v>
      </c>
    </row>
    <row r="7" spans="1:7" x14ac:dyDescent="0.25">
      <c r="A7" s="24">
        <f t="shared" si="0"/>
        <v>6</v>
      </c>
      <c r="B7" s="24">
        <v>883159</v>
      </c>
      <c r="C7" s="24" t="s">
        <v>114</v>
      </c>
      <c r="D7" s="24" t="s">
        <v>133</v>
      </c>
      <c r="E7" s="24" t="s">
        <v>336</v>
      </c>
      <c r="F7" s="27">
        <v>515521397</v>
      </c>
      <c r="G7" s="24" t="s">
        <v>169</v>
      </c>
    </row>
    <row r="8" spans="1:7" x14ac:dyDescent="0.25">
      <c r="A8" s="24">
        <f t="shared" si="0"/>
        <v>7</v>
      </c>
      <c r="B8" s="24">
        <v>891368</v>
      </c>
      <c r="C8" s="24" t="s">
        <v>115</v>
      </c>
      <c r="D8" s="24" t="s">
        <v>134</v>
      </c>
      <c r="E8" s="24" t="s">
        <v>155</v>
      </c>
      <c r="F8" s="27">
        <v>495703217</v>
      </c>
      <c r="G8" s="24" t="s">
        <v>170</v>
      </c>
    </row>
    <row r="9" spans="1:7" x14ac:dyDescent="0.25">
      <c r="A9" s="24">
        <f t="shared" si="0"/>
        <v>8</v>
      </c>
      <c r="B9" s="24">
        <v>897339</v>
      </c>
      <c r="C9" s="24" t="s">
        <v>116</v>
      </c>
      <c r="D9" s="24" t="s">
        <v>135</v>
      </c>
      <c r="E9" s="24" t="s">
        <v>156</v>
      </c>
      <c r="F9" s="27">
        <v>426055976</v>
      </c>
      <c r="G9" s="24" t="s">
        <v>336</v>
      </c>
    </row>
    <row r="10" spans="1:7" x14ac:dyDescent="0.25">
      <c r="A10" s="24">
        <f t="shared" si="0"/>
        <v>9</v>
      </c>
      <c r="B10" s="24">
        <v>923486</v>
      </c>
      <c r="C10" s="24" t="s">
        <v>117</v>
      </c>
      <c r="D10" s="24" t="s">
        <v>136</v>
      </c>
      <c r="E10" s="24" t="s">
        <v>157</v>
      </c>
      <c r="F10" s="27">
        <v>572445185</v>
      </c>
      <c r="G10" s="24" t="s">
        <v>168</v>
      </c>
    </row>
    <row r="11" spans="1:7" x14ac:dyDescent="0.25">
      <c r="A11" s="24">
        <f t="shared" si="0"/>
        <v>10</v>
      </c>
      <c r="B11" s="24">
        <v>812141</v>
      </c>
      <c r="C11" s="24" t="s">
        <v>118</v>
      </c>
      <c r="D11" s="24" t="s">
        <v>137</v>
      </c>
      <c r="E11" s="24" t="s">
        <v>158</v>
      </c>
      <c r="F11" s="27">
        <v>830016440</v>
      </c>
      <c r="G11" s="24" t="s">
        <v>168</v>
      </c>
    </row>
    <row r="12" spans="1:7" x14ac:dyDescent="0.25">
      <c r="A12" s="24">
        <f t="shared" si="0"/>
        <v>11</v>
      </c>
      <c r="B12" s="24">
        <v>948992</v>
      </c>
      <c r="C12" s="24" t="s">
        <v>120</v>
      </c>
      <c r="D12" s="24" t="s">
        <v>139</v>
      </c>
      <c r="E12" s="24" t="s">
        <v>160</v>
      </c>
      <c r="F12" s="27" t="s">
        <v>336</v>
      </c>
      <c r="G12" s="24" t="s">
        <v>170</v>
      </c>
    </row>
    <row r="13" spans="1:7" x14ac:dyDescent="0.25">
      <c r="A13" s="24">
        <f t="shared" si="0"/>
        <v>12</v>
      </c>
      <c r="B13" s="24">
        <v>895499</v>
      </c>
      <c r="C13" s="24" t="s">
        <v>121</v>
      </c>
      <c r="D13" s="24" t="s">
        <v>140</v>
      </c>
      <c r="E13" s="24" t="s">
        <v>161</v>
      </c>
      <c r="F13" s="27">
        <v>676280677</v>
      </c>
      <c r="G13" s="24" t="s">
        <v>171</v>
      </c>
    </row>
    <row r="14" spans="1:7" x14ac:dyDescent="0.25">
      <c r="A14" s="24">
        <f t="shared" si="0"/>
        <v>13</v>
      </c>
      <c r="B14" s="24">
        <v>871094</v>
      </c>
      <c r="C14" s="24" t="s">
        <v>122</v>
      </c>
      <c r="D14" s="24" t="s">
        <v>141</v>
      </c>
      <c r="E14" s="24" t="s">
        <v>162</v>
      </c>
      <c r="F14" s="27">
        <v>464533788</v>
      </c>
      <c r="G14" s="24" t="s">
        <v>336</v>
      </c>
    </row>
    <row r="15" spans="1:7" x14ac:dyDescent="0.25">
      <c r="A15" s="24">
        <f t="shared" si="0"/>
        <v>14</v>
      </c>
      <c r="B15" s="24">
        <v>824130</v>
      </c>
      <c r="C15" s="24" t="s">
        <v>123</v>
      </c>
      <c r="D15" s="24" t="s">
        <v>142</v>
      </c>
      <c r="E15" s="24" t="s">
        <v>163</v>
      </c>
      <c r="F15" s="27">
        <v>921456296</v>
      </c>
      <c r="G15" s="24" t="s">
        <v>168</v>
      </c>
    </row>
    <row r="16" spans="1:7" x14ac:dyDescent="0.25">
      <c r="A16" s="24">
        <f t="shared" si="0"/>
        <v>15</v>
      </c>
      <c r="B16" s="24">
        <v>962128</v>
      </c>
      <c r="C16" s="24" t="s">
        <v>124</v>
      </c>
      <c r="D16" s="24" t="s">
        <v>143</v>
      </c>
      <c r="E16" s="24" t="s">
        <v>164</v>
      </c>
      <c r="F16" s="27" t="s">
        <v>336</v>
      </c>
      <c r="G16" s="24" t="s">
        <v>169</v>
      </c>
    </row>
    <row r="17" spans="1:7" x14ac:dyDescent="0.25">
      <c r="A17" s="24">
        <f t="shared" si="0"/>
        <v>16</v>
      </c>
      <c r="B17" s="24">
        <v>967878</v>
      </c>
      <c r="C17" s="24"/>
      <c r="D17" s="24"/>
      <c r="E17" s="24"/>
      <c r="F17" s="27"/>
      <c r="G17" s="24"/>
    </row>
    <row r="18" spans="1:7" x14ac:dyDescent="0.25">
      <c r="A18" s="24">
        <f t="shared" si="0"/>
        <v>17</v>
      </c>
      <c r="B18" s="24">
        <v>989889</v>
      </c>
      <c r="C18" s="24"/>
      <c r="D18" s="24"/>
      <c r="E18" s="24"/>
      <c r="F18" s="27"/>
      <c r="G18" s="24"/>
    </row>
    <row r="19" spans="1:7" x14ac:dyDescent="0.25">
      <c r="A19" s="24" t="str">
        <f t="shared" si="0"/>
        <v/>
      </c>
      <c r="B19" s="24"/>
      <c r="C19" s="24"/>
      <c r="D19" s="24"/>
      <c r="E19" s="24"/>
      <c r="F19" s="27"/>
      <c r="G19" s="24"/>
    </row>
    <row r="20" spans="1:7" x14ac:dyDescent="0.25">
      <c r="A20" s="24" t="str">
        <f>IF(B20&lt;&gt;"",ROW(B20)-1,"")</f>
        <v/>
      </c>
    </row>
    <row r="21" spans="1:7" x14ac:dyDescent="0.25">
      <c r="A21" s="24" t="str">
        <f t="shared" si="0"/>
        <v/>
      </c>
    </row>
    <row r="22" spans="1:7" x14ac:dyDescent="0.25">
      <c r="A22" s="24" t="str">
        <f t="shared" si="0"/>
        <v/>
      </c>
    </row>
    <row r="23" spans="1:7" x14ac:dyDescent="0.25">
      <c r="A23" s="24" t="str">
        <f t="shared" si="0"/>
        <v/>
      </c>
    </row>
    <row r="24" spans="1:7" x14ac:dyDescent="0.25">
      <c r="A24" s="24" t="str">
        <f t="shared" si="0"/>
        <v/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B40BB-BF88-42CF-8E68-F22C54C22C43}">
  <sheetPr>
    <tabColor rgb="FF00B050"/>
  </sheetPr>
  <dimension ref="A1:O21"/>
  <sheetViews>
    <sheetView rightToLeft="1" workbookViewId="0">
      <selection activeCell="I13" sqref="I13"/>
    </sheetView>
  </sheetViews>
  <sheetFormatPr defaultRowHeight="15" x14ac:dyDescent="0.25"/>
  <cols>
    <col min="1" max="1" width="9.140625" style="24"/>
    <col min="2" max="2" width="10.28515625" style="24" bestFit="1" customWidth="1"/>
    <col min="3" max="5" width="9.140625" style="24"/>
    <col min="6" max="6" width="18.140625" style="25" customWidth="1"/>
    <col min="7" max="7" width="11.28515625" style="24" bestFit="1" customWidth="1"/>
    <col min="8" max="8" width="15.7109375" style="26" bestFit="1" customWidth="1"/>
    <col min="9" max="9" width="11.7109375" style="24" bestFit="1" customWidth="1"/>
    <col min="10" max="10" width="12" style="25" bestFit="1" customWidth="1"/>
    <col min="11" max="13" width="9.140625" style="24"/>
    <col min="14" max="14" width="16.5703125" style="24" bestFit="1" customWidth="1"/>
    <col min="15" max="15" width="14.42578125" style="24" bestFit="1" customWidth="1"/>
    <col min="16" max="16384" width="9.140625" style="24"/>
  </cols>
  <sheetData>
    <row r="1" spans="1:15" x14ac:dyDescent="0.25">
      <c r="A1" s="24" t="s">
        <v>0</v>
      </c>
      <c r="B1" s="24" t="s">
        <v>188</v>
      </c>
      <c r="C1" s="24" t="s">
        <v>103</v>
      </c>
      <c r="D1" s="24" t="s">
        <v>104</v>
      </c>
      <c r="E1" s="24" t="s">
        <v>105</v>
      </c>
      <c r="F1" s="25" t="s">
        <v>106</v>
      </c>
      <c r="G1" s="24" t="s">
        <v>107</v>
      </c>
      <c r="H1" s="26" t="s">
        <v>172</v>
      </c>
      <c r="I1" s="24" t="s">
        <v>173</v>
      </c>
      <c r="J1" s="25" t="s">
        <v>174</v>
      </c>
    </row>
    <row r="2" spans="1:15" x14ac:dyDescent="0.25">
      <c r="A2" s="24">
        <v>1</v>
      </c>
      <c r="B2" s="24">
        <v>832660</v>
      </c>
      <c r="C2" s="24" t="s">
        <v>108</v>
      </c>
      <c r="D2" s="24" t="s">
        <v>126</v>
      </c>
      <c r="E2" s="24" t="s">
        <v>148</v>
      </c>
      <c r="F2" s="27">
        <v>444685994</v>
      </c>
      <c r="G2" s="24" t="s">
        <v>168</v>
      </c>
      <c r="H2" s="26">
        <v>59613029</v>
      </c>
      <c r="I2" s="28">
        <f>CEILING(H2,1000)</f>
        <v>59614000</v>
      </c>
      <c r="J2" s="27">
        <v>9129072676</v>
      </c>
      <c r="N2" s="24" t="s">
        <v>188</v>
      </c>
      <c r="O2" s="24">
        <v>969306</v>
      </c>
    </row>
    <row r="3" spans="1:15" x14ac:dyDescent="0.25">
      <c r="A3" s="24">
        <v>2</v>
      </c>
      <c r="B3" s="24">
        <v>814950</v>
      </c>
      <c r="C3" s="24" t="s">
        <v>109</v>
      </c>
      <c r="D3" s="24" t="s">
        <v>127</v>
      </c>
      <c r="E3" s="24" t="s">
        <v>149</v>
      </c>
      <c r="F3" s="27">
        <v>653148936</v>
      </c>
      <c r="G3" s="24" t="s">
        <v>169</v>
      </c>
      <c r="H3" s="26">
        <v>42322344</v>
      </c>
      <c r="I3" s="28">
        <f t="shared" ref="I3:I21" si="0">CEILING(H3,1000)</f>
        <v>42323000</v>
      </c>
      <c r="J3" s="27">
        <v>9125932532</v>
      </c>
      <c r="N3" s="24" t="s">
        <v>103</v>
      </c>
      <c r="O3" s="62" t="str">
        <f>VLOOKUP($O$2,$B$2:$J$21,ROW(N3)-1,0)</f>
        <v>بهرام</v>
      </c>
    </row>
    <row r="4" spans="1:15" x14ac:dyDescent="0.25">
      <c r="A4" s="24">
        <v>3</v>
      </c>
      <c r="B4" s="24">
        <v>936292</v>
      </c>
      <c r="C4" s="24" t="s">
        <v>110</v>
      </c>
      <c r="D4" s="24" t="s">
        <v>128</v>
      </c>
      <c r="E4" s="24" t="s">
        <v>150</v>
      </c>
      <c r="F4" s="27">
        <v>770218915</v>
      </c>
      <c r="G4" s="24" t="s">
        <v>170</v>
      </c>
      <c r="H4" s="26">
        <v>42859059</v>
      </c>
      <c r="I4" s="28">
        <f>CEILING(H4,1000)</f>
        <v>42860000</v>
      </c>
      <c r="J4" s="27">
        <v>9124352189</v>
      </c>
      <c r="N4" s="24" t="s">
        <v>104</v>
      </c>
      <c r="O4" s="62" t="str">
        <f t="shared" ref="O4:O10" si="1">VLOOKUP($O$2,$B$2:$J$21,ROW(N4)-1,0)</f>
        <v>صداقت</v>
      </c>
    </row>
    <row r="5" spans="1:15" x14ac:dyDescent="0.25">
      <c r="A5" s="24">
        <v>4</v>
      </c>
      <c r="B5" s="24">
        <v>929308</v>
      </c>
      <c r="C5" s="24" t="s">
        <v>111</v>
      </c>
      <c r="D5" s="24" t="s">
        <v>130</v>
      </c>
      <c r="E5" s="24" t="s">
        <v>151</v>
      </c>
      <c r="F5" s="27">
        <v>443969915</v>
      </c>
      <c r="G5" s="24" t="s">
        <v>171</v>
      </c>
      <c r="H5" s="26">
        <v>43509135</v>
      </c>
      <c r="I5" s="28">
        <f t="shared" si="0"/>
        <v>43510000</v>
      </c>
      <c r="J5" s="27">
        <v>9126029279</v>
      </c>
      <c r="N5" s="24" t="s">
        <v>105</v>
      </c>
      <c r="O5" s="62" t="str">
        <f t="shared" si="1"/>
        <v>محمدحسین</v>
      </c>
    </row>
    <row r="6" spans="1:15" x14ac:dyDescent="0.25">
      <c r="A6" s="24">
        <v>5</v>
      </c>
      <c r="B6" s="24">
        <v>966583</v>
      </c>
      <c r="C6" s="24" t="s">
        <v>112</v>
      </c>
      <c r="D6" s="24" t="s">
        <v>131</v>
      </c>
      <c r="E6" s="24" t="s">
        <v>152</v>
      </c>
      <c r="F6" s="27">
        <v>518457617</v>
      </c>
      <c r="G6" s="24" t="s">
        <v>168</v>
      </c>
      <c r="H6" s="26">
        <v>60992807</v>
      </c>
      <c r="I6" s="28">
        <f t="shared" si="0"/>
        <v>60993000</v>
      </c>
      <c r="J6" s="27">
        <v>9123480641</v>
      </c>
      <c r="N6" s="25" t="s">
        <v>106</v>
      </c>
      <c r="O6" s="62">
        <f t="shared" si="1"/>
        <v>479125886</v>
      </c>
    </row>
    <row r="7" spans="1:15" x14ac:dyDescent="0.25">
      <c r="A7" s="24">
        <v>6</v>
      </c>
      <c r="B7" s="24">
        <v>969306</v>
      </c>
      <c r="C7" s="24" t="s">
        <v>113</v>
      </c>
      <c r="D7" s="24" t="s">
        <v>132</v>
      </c>
      <c r="E7" s="24" t="s">
        <v>153</v>
      </c>
      <c r="F7" s="27">
        <v>479125886</v>
      </c>
      <c r="G7" s="24" t="s">
        <v>168</v>
      </c>
      <c r="H7" s="26">
        <v>41022085</v>
      </c>
      <c r="I7" s="28">
        <f t="shared" si="0"/>
        <v>41023000</v>
      </c>
      <c r="J7" s="27">
        <v>9126670750</v>
      </c>
      <c r="N7" s="24" t="s">
        <v>107</v>
      </c>
      <c r="O7" s="62" t="str">
        <f t="shared" si="1"/>
        <v>کارشناسی</v>
      </c>
    </row>
    <row r="8" spans="1:15" x14ac:dyDescent="0.25">
      <c r="A8" s="24">
        <v>7</v>
      </c>
      <c r="B8" s="24">
        <v>883159</v>
      </c>
      <c r="C8" s="24" t="s">
        <v>114</v>
      </c>
      <c r="D8" s="24" t="s">
        <v>133</v>
      </c>
      <c r="E8" s="24" t="s">
        <v>154</v>
      </c>
      <c r="F8" s="27">
        <v>515521397</v>
      </c>
      <c r="G8" s="24" t="s">
        <v>169</v>
      </c>
      <c r="H8" s="26">
        <v>36912800</v>
      </c>
      <c r="I8" s="28">
        <f t="shared" si="0"/>
        <v>36913000</v>
      </c>
      <c r="J8" s="27">
        <v>9128123252</v>
      </c>
      <c r="N8" s="26" t="s">
        <v>172</v>
      </c>
      <c r="O8" s="63">
        <f t="shared" si="1"/>
        <v>41022085</v>
      </c>
    </row>
    <row r="9" spans="1:15" x14ac:dyDescent="0.25">
      <c r="A9" s="24">
        <v>8</v>
      </c>
      <c r="B9" s="24">
        <v>891368</v>
      </c>
      <c r="C9" s="24" t="s">
        <v>115</v>
      </c>
      <c r="D9" s="24" t="s">
        <v>134</v>
      </c>
      <c r="E9" s="24" t="s">
        <v>155</v>
      </c>
      <c r="F9" s="27">
        <v>495703217</v>
      </c>
      <c r="G9" s="24" t="s">
        <v>170</v>
      </c>
      <c r="H9" s="26">
        <v>59702865</v>
      </c>
      <c r="I9" s="28">
        <f t="shared" si="0"/>
        <v>59703000</v>
      </c>
      <c r="J9" s="27">
        <v>9121758487</v>
      </c>
      <c r="N9" s="24" t="s">
        <v>173</v>
      </c>
      <c r="O9" s="63">
        <f t="shared" si="1"/>
        <v>41023000</v>
      </c>
    </row>
    <row r="10" spans="1:15" x14ac:dyDescent="0.25">
      <c r="A10" s="24">
        <v>9</v>
      </c>
      <c r="B10" s="24">
        <v>897339</v>
      </c>
      <c r="C10" s="24" t="s">
        <v>116</v>
      </c>
      <c r="D10" s="24" t="s">
        <v>135</v>
      </c>
      <c r="E10" s="24" t="s">
        <v>156</v>
      </c>
      <c r="F10" s="27">
        <v>426055976</v>
      </c>
      <c r="G10" s="24" t="s">
        <v>171</v>
      </c>
      <c r="H10" s="26">
        <v>61705161</v>
      </c>
      <c r="I10" s="28">
        <f t="shared" si="0"/>
        <v>61706000</v>
      </c>
      <c r="J10" s="27">
        <v>9123017292</v>
      </c>
      <c r="N10" s="25" t="s">
        <v>174</v>
      </c>
      <c r="O10" s="62">
        <f t="shared" si="1"/>
        <v>9126670750</v>
      </c>
    </row>
    <row r="11" spans="1:15" x14ac:dyDescent="0.25">
      <c r="A11" s="24">
        <v>10</v>
      </c>
      <c r="B11" s="24">
        <v>923486</v>
      </c>
      <c r="C11" s="24" t="s">
        <v>117</v>
      </c>
      <c r="D11" s="24" t="s">
        <v>136</v>
      </c>
      <c r="E11" s="24" t="s">
        <v>157</v>
      </c>
      <c r="F11" s="27">
        <v>572445185</v>
      </c>
      <c r="G11" s="24" t="s">
        <v>168</v>
      </c>
      <c r="H11" s="26">
        <v>50593745</v>
      </c>
      <c r="I11" s="28">
        <f t="shared" si="0"/>
        <v>50594000</v>
      </c>
      <c r="J11" s="27">
        <v>9128198310</v>
      </c>
    </row>
    <row r="12" spans="1:15" x14ac:dyDescent="0.25">
      <c r="A12" s="24">
        <v>11</v>
      </c>
      <c r="B12" s="24">
        <v>812141</v>
      </c>
      <c r="C12" s="24" t="s">
        <v>118</v>
      </c>
      <c r="D12" s="24" t="s">
        <v>137</v>
      </c>
      <c r="E12" s="24" t="s">
        <v>158</v>
      </c>
      <c r="F12" s="27">
        <v>830016440</v>
      </c>
      <c r="G12" s="24" t="s">
        <v>168</v>
      </c>
      <c r="H12" s="26">
        <v>59885258</v>
      </c>
      <c r="I12" s="28">
        <f t="shared" si="0"/>
        <v>59886000</v>
      </c>
      <c r="J12" s="27">
        <v>9128002198</v>
      </c>
    </row>
    <row r="13" spans="1:15" x14ac:dyDescent="0.25">
      <c r="A13" s="24">
        <v>12</v>
      </c>
      <c r="B13" s="24">
        <v>861813</v>
      </c>
      <c r="C13" s="24" t="s">
        <v>119</v>
      </c>
      <c r="D13" s="24" t="s">
        <v>138</v>
      </c>
      <c r="E13" s="24" t="s">
        <v>159</v>
      </c>
      <c r="F13" s="27">
        <v>594794574</v>
      </c>
      <c r="G13" s="24" t="s">
        <v>169</v>
      </c>
      <c r="H13" s="26">
        <v>54147076</v>
      </c>
      <c r="I13" s="28">
        <f t="shared" si="0"/>
        <v>54148000</v>
      </c>
      <c r="J13" s="27">
        <v>9128857495</v>
      </c>
    </row>
    <row r="14" spans="1:15" x14ac:dyDescent="0.25">
      <c r="A14" s="24">
        <v>13</v>
      </c>
      <c r="B14" s="24">
        <v>948992</v>
      </c>
      <c r="C14" s="24" t="s">
        <v>120</v>
      </c>
      <c r="D14" s="24" t="s">
        <v>139</v>
      </c>
      <c r="E14" s="24" t="s">
        <v>160</v>
      </c>
      <c r="F14" s="27">
        <v>410967689</v>
      </c>
      <c r="G14" s="24" t="s">
        <v>170</v>
      </c>
      <c r="H14" s="26">
        <v>59171070</v>
      </c>
      <c r="I14" s="28">
        <f t="shared" si="0"/>
        <v>59172000</v>
      </c>
      <c r="J14" s="27">
        <v>9125405827</v>
      </c>
    </row>
    <row r="15" spans="1:15" x14ac:dyDescent="0.25">
      <c r="A15" s="24">
        <v>14</v>
      </c>
      <c r="B15" s="24">
        <v>895499</v>
      </c>
      <c r="C15" s="24" t="s">
        <v>121</v>
      </c>
      <c r="D15" s="24" t="s">
        <v>140</v>
      </c>
      <c r="E15" s="24" t="s">
        <v>161</v>
      </c>
      <c r="F15" s="27">
        <v>676280677</v>
      </c>
      <c r="G15" s="24" t="s">
        <v>171</v>
      </c>
      <c r="H15" s="26">
        <v>56329136</v>
      </c>
      <c r="I15" s="28">
        <f t="shared" si="0"/>
        <v>56330000</v>
      </c>
      <c r="J15" s="27">
        <v>9128583288</v>
      </c>
    </row>
    <row r="16" spans="1:15" x14ac:dyDescent="0.25">
      <c r="A16" s="24">
        <v>15</v>
      </c>
      <c r="B16" s="24">
        <v>871094</v>
      </c>
      <c r="C16" s="24" t="s">
        <v>122</v>
      </c>
      <c r="D16" s="24" t="s">
        <v>141</v>
      </c>
      <c r="E16" s="24" t="s">
        <v>162</v>
      </c>
      <c r="F16" s="27">
        <v>464533788</v>
      </c>
      <c r="G16" s="24" t="s">
        <v>168</v>
      </c>
      <c r="H16" s="26">
        <v>51753724</v>
      </c>
      <c r="I16" s="28">
        <f t="shared" si="0"/>
        <v>51754000</v>
      </c>
      <c r="J16" s="27">
        <v>9122571411</v>
      </c>
    </row>
    <row r="17" spans="1:10" x14ac:dyDescent="0.25">
      <c r="A17" s="24">
        <v>16</v>
      </c>
      <c r="B17" s="24">
        <v>824130</v>
      </c>
      <c r="C17" s="24" t="s">
        <v>123</v>
      </c>
      <c r="D17" s="24" t="s">
        <v>142</v>
      </c>
      <c r="E17" s="24" t="s">
        <v>163</v>
      </c>
      <c r="F17" s="27">
        <v>921456296</v>
      </c>
      <c r="G17" s="24" t="s">
        <v>168</v>
      </c>
      <c r="H17" s="26">
        <v>44407630</v>
      </c>
      <c r="I17" s="28">
        <f t="shared" si="0"/>
        <v>44408000</v>
      </c>
      <c r="J17" s="27">
        <v>9128543357</v>
      </c>
    </row>
    <row r="18" spans="1:10" x14ac:dyDescent="0.25">
      <c r="A18" s="24">
        <v>17</v>
      </c>
      <c r="B18" s="24">
        <v>962128</v>
      </c>
      <c r="C18" s="24" t="s">
        <v>124</v>
      </c>
      <c r="D18" s="24" t="s">
        <v>143</v>
      </c>
      <c r="E18" s="24" t="s">
        <v>164</v>
      </c>
      <c r="F18" s="27">
        <v>992205228</v>
      </c>
      <c r="G18" s="24" t="s">
        <v>169</v>
      </c>
      <c r="H18" s="26">
        <v>43218540</v>
      </c>
      <c r="I18" s="28">
        <f t="shared" si="0"/>
        <v>43219000</v>
      </c>
      <c r="J18" s="27">
        <v>9128745247</v>
      </c>
    </row>
    <row r="19" spans="1:10" x14ac:dyDescent="0.25">
      <c r="A19" s="24">
        <v>18</v>
      </c>
      <c r="B19" s="24">
        <v>833413</v>
      </c>
      <c r="C19" s="24" t="s">
        <v>125</v>
      </c>
      <c r="D19" s="24" t="s">
        <v>144</v>
      </c>
      <c r="E19" s="24" t="s">
        <v>165</v>
      </c>
      <c r="F19" s="27">
        <v>738461329</v>
      </c>
      <c r="G19" s="24" t="s">
        <v>170</v>
      </c>
      <c r="H19" s="26">
        <v>38972764</v>
      </c>
      <c r="I19" s="28">
        <f t="shared" si="0"/>
        <v>38973000</v>
      </c>
      <c r="J19" s="27">
        <v>9127553377</v>
      </c>
    </row>
    <row r="20" spans="1:10" x14ac:dyDescent="0.25">
      <c r="A20" s="24">
        <v>19</v>
      </c>
      <c r="B20" s="24">
        <v>844835</v>
      </c>
      <c r="C20" s="24" t="s">
        <v>129</v>
      </c>
      <c r="D20" s="24" t="s">
        <v>145</v>
      </c>
      <c r="E20" s="24" t="s">
        <v>166</v>
      </c>
      <c r="F20" s="27">
        <v>970096015</v>
      </c>
      <c r="G20" s="24" t="s">
        <v>171</v>
      </c>
      <c r="H20" s="26">
        <v>38474889</v>
      </c>
      <c r="I20" s="28">
        <f t="shared" si="0"/>
        <v>38475000</v>
      </c>
      <c r="J20" s="27">
        <v>9126228957</v>
      </c>
    </row>
    <row r="21" spans="1:10" x14ac:dyDescent="0.25">
      <c r="A21" s="24">
        <v>20</v>
      </c>
      <c r="B21" s="24">
        <v>960232</v>
      </c>
      <c r="C21" s="24" t="s">
        <v>146</v>
      </c>
      <c r="D21" s="24" t="s">
        <v>147</v>
      </c>
      <c r="E21" s="24" t="s">
        <v>167</v>
      </c>
      <c r="F21" s="27">
        <v>557522093</v>
      </c>
      <c r="G21" s="24" t="s">
        <v>168</v>
      </c>
      <c r="H21" s="26">
        <v>40530118</v>
      </c>
      <c r="I21" s="28">
        <f t="shared" si="0"/>
        <v>40531000</v>
      </c>
      <c r="J21" s="27">
        <v>9121885756</v>
      </c>
    </row>
  </sheetData>
  <sheetProtection algorithmName="SHA-512" hashValue="KX/0MJu8NOHj6xfnK/m/YAiME/a/yIJbedW+i7K8rKhpf43LhkN2j8fn4T8X3ewXlBk4lAE6oPkxiJiXkmseJw==" saltValue="gvz/ZBDxCW/LG4qJSJwfoA==" spinCount="100000" sheet="1" objects="1" scenarios="1"/>
  <pageMargins left="0.7" right="0.7" top="0.75" bottom="0.75" header="0.3" footer="0.3"/>
  <ignoredErrors>
    <ignoredError sqref="I2:I3 O3:O10 I5:I21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237AA-2AA8-42CE-8791-66FD4649E7D0}">
  <sheetPr>
    <tabColor rgb="FF00B050"/>
  </sheetPr>
  <dimension ref="A1:R1461"/>
  <sheetViews>
    <sheetView rightToLeft="1" topLeftCell="A1453" zoomScale="85" zoomScaleNormal="85" workbookViewId="0">
      <selection activeCell="B732" sqref="B732:B1461"/>
    </sheetView>
  </sheetViews>
  <sheetFormatPr defaultColWidth="9" defaultRowHeight="22.5" x14ac:dyDescent="0.25"/>
  <cols>
    <col min="1" max="1" width="6.42578125" style="4" customWidth="1"/>
    <col min="2" max="2" width="19.140625" style="5" customWidth="1"/>
    <col min="3" max="3" width="11.42578125" style="4" customWidth="1"/>
    <col min="4" max="6" width="9" style="4"/>
    <col min="7" max="7" width="20.140625" style="42" bestFit="1" customWidth="1"/>
    <col min="8" max="9" width="9" style="4"/>
    <col min="10" max="10" width="18.85546875" style="61" bestFit="1" customWidth="1"/>
    <col min="11" max="11" width="9" style="4"/>
    <col min="12" max="12" width="12.85546875" style="4" bestFit="1" customWidth="1"/>
    <col min="13" max="13" width="13.28515625" style="4" bestFit="1" customWidth="1"/>
    <col min="14" max="14" width="16.28515625" style="4" bestFit="1" customWidth="1"/>
    <col min="15" max="16" width="15" style="4" bestFit="1" customWidth="1"/>
    <col min="17" max="16384" width="9" style="4"/>
  </cols>
  <sheetData>
    <row r="1" spans="1:18" x14ac:dyDescent="0.25">
      <c r="A1" s="4" t="s">
        <v>0</v>
      </c>
      <c r="B1" s="5" t="s">
        <v>1</v>
      </c>
      <c r="C1" s="4" t="s">
        <v>2</v>
      </c>
      <c r="D1" s="4" t="s">
        <v>3</v>
      </c>
      <c r="E1" s="4" t="s">
        <v>4</v>
      </c>
      <c r="F1" s="4" t="s">
        <v>212</v>
      </c>
      <c r="G1" s="42" t="s">
        <v>308</v>
      </c>
      <c r="L1" s="4" t="s">
        <v>100</v>
      </c>
      <c r="M1" s="4" t="s">
        <v>101</v>
      </c>
      <c r="N1" s="4" t="s">
        <v>102</v>
      </c>
      <c r="O1" s="4" t="s">
        <v>307</v>
      </c>
    </row>
    <row r="2" spans="1:18" x14ac:dyDescent="0.25">
      <c r="A2" s="4">
        <v>1</v>
      </c>
      <c r="B2" s="5">
        <v>13970101</v>
      </c>
      <c r="C2" s="4">
        <f>MATCH(Table3[[#This Row],[تاریخ]],Table3[تاریخ],0)</f>
        <v>1</v>
      </c>
      <c r="D2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2" s="4" t="str">
        <f>LEFT(Table3[[#This Row],[تاریخ]],4)</f>
        <v>1397</v>
      </c>
      <c r="F2" s="4" t="str">
        <f>MID(Table3[[#This Row],[تاریخ]],5,2)</f>
        <v>01</v>
      </c>
      <c r="G2" s="42">
        <v>249994526</v>
      </c>
      <c r="I2" s="4">
        <f>MATCH(Table3[[#This Row],[تاریخ]],Table3[تاریخ],0)</f>
        <v>1</v>
      </c>
      <c r="L2" s="5">
        <v>13980101</v>
      </c>
      <c r="M2" s="5">
        <v>13980430</v>
      </c>
      <c r="N2" s="6">
        <f>MATCH(M2,Table3[تاریخ],0)-MATCH(L2,Table3[تاریخ],0)</f>
        <v>122</v>
      </c>
      <c r="O2" s="6">
        <f>M2-L2</f>
        <v>329</v>
      </c>
      <c r="P2" s="4">
        <f>MATCH(L2,B$2:B$731,0)</f>
        <v>366</v>
      </c>
      <c r="Q2" s="4">
        <f>MATCH(M2,$B$2:$B$731,0)</f>
        <v>488</v>
      </c>
      <c r="R2" s="4">
        <f>Q2-P2</f>
        <v>122</v>
      </c>
    </row>
    <row r="3" spans="1:18" x14ac:dyDescent="0.25">
      <c r="A3" s="4">
        <v>2</v>
      </c>
      <c r="B3" s="5">
        <v>13970102</v>
      </c>
      <c r="C3" s="4">
        <f>MATCH(Table3[[#This Row],[تاریخ]],Table3[تاریخ],0)</f>
        <v>2</v>
      </c>
      <c r="D3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3" s="4" t="str">
        <f>LEFT(Table3[[#This Row],[تاریخ]],4)</f>
        <v>1397</v>
      </c>
      <c r="F3" s="4" t="str">
        <f>MID(Table3[[#This Row],[تاریخ]],5,2)</f>
        <v>01</v>
      </c>
      <c r="G3" s="42">
        <v>180294398</v>
      </c>
      <c r="J3" s="61">
        <f>B10-B6</f>
        <v>4</v>
      </c>
      <c r="L3" s="5">
        <v>13980101</v>
      </c>
      <c r="M3" s="5">
        <v>13980515</v>
      </c>
      <c r="N3" s="6">
        <f>MATCH(M3,Table3[تاریخ],0)-MATCH(L3,Table3[تاریخ],0)</f>
        <v>138</v>
      </c>
      <c r="O3" s="6">
        <f t="shared" ref="O3:O4" si="0">M3-L3</f>
        <v>414</v>
      </c>
      <c r="P3" s="4">
        <f t="shared" ref="P3:P4" si="1">MATCH(L3,B$2:B$731,0)</f>
        <v>366</v>
      </c>
      <c r="Q3" s="69">
        <f>MATCH(M3,$B$2:$B$1461,0)</f>
        <v>504</v>
      </c>
      <c r="R3" s="4">
        <f t="shared" ref="R3:R4" si="2">Q3-P3</f>
        <v>138</v>
      </c>
    </row>
    <row r="4" spans="1:18" x14ac:dyDescent="0.25">
      <c r="A4" s="4">
        <v>3</v>
      </c>
      <c r="B4" s="5">
        <v>13970103</v>
      </c>
      <c r="C4" s="4">
        <f>MATCH(Table3[[#This Row],[تاریخ]],Table3[تاریخ],0)</f>
        <v>3</v>
      </c>
      <c r="D4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4" s="4" t="str">
        <f>LEFT(Table3[[#This Row],[تاریخ]],4)</f>
        <v>1397</v>
      </c>
      <c r="F4" s="4" t="str">
        <f>MID(Table3[[#This Row],[تاریخ]],5,2)</f>
        <v>01</v>
      </c>
      <c r="G4" s="42">
        <v>784562295</v>
      </c>
      <c r="J4" s="61">
        <f>B35-B6</f>
        <v>98</v>
      </c>
      <c r="L4" s="5">
        <v>13980101</v>
      </c>
      <c r="M4" s="5">
        <v>13981010</v>
      </c>
      <c r="N4" s="6">
        <f>MATCH(M4,Table3[تاریخ],0)-MATCH(L4,Table3[تاریخ],0)</f>
        <v>285</v>
      </c>
      <c r="O4" s="6">
        <f t="shared" si="0"/>
        <v>909</v>
      </c>
      <c r="P4" s="4">
        <f t="shared" si="1"/>
        <v>366</v>
      </c>
      <c r="Q4" s="4">
        <f t="shared" ref="Q3:Q4" si="3">MATCH(M4,$B$2:$B$731,0)</f>
        <v>651</v>
      </c>
      <c r="R4" s="4">
        <f t="shared" si="2"/>
        <v>285</v>
      </c>
    </row>
    <row r="5" spans="1:18" x14ac:dyDescent="0.25">
      <c r="A5" s="4">
        <v>4</v>
      </c>
      <c r="B5" s="5">
        <v>13970104</v>
      </c>
      <c r="C5" s="4">
        <f>MATCH(Table3[[#This Row],[تاریخ]],Table3[تاریخ],0)</f>
        <v>4</v>
      </c>
      <c r="D5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5" s="4" t="str">
        <f>LEFT(Table3[[#This Row],[تاریخ]],4)</f>
        <v>1397</v>
      </c>
      <c r="F5" s="4" t="str">
        <f>MID(Table3[[#This Row],[تاریخ]],5,2)</f>
        <v>01</v>
      </c>
      <c r="G5" s="42">
        <v>585317407</v>
      </c>
    </row>
    <row r="6" spans="1:18" x14ac:dyDescent="0.25">
      <c r="A6" s="4">
        <v>5</v>
      </c>
      <c r="B6" s="5">
        <v>13970105</v>
      </c>
      <c r="C6" s="4">
        <f>MATCH(Table3[[#This Row],[تاریخ]],Table3[تاریخ],0)</f>
        <v>5</v>
      </c>
      <c r="D6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6" s="4" t="str">
        <f>LEFT(Table3[[#This Row],[تاریخ]],4)</f>
        <v>1397</v>
      </c>
      <c r="F6" s="4" t="str">
        <f>MID(Table3[[#This Row],[تاریخ]],5,2)</f>
        <v>01</v>
      </c>
      <c r="G6" s="42">
        <v>151301326</v>
      </c>
      <c r="J6" s="42">
        <v>13970105</v>
      </c>
      <c r="M6" s="43" t="s">
        <v>309</v>
      </c>
      <c r="N6" s="43" t="s">
        <v>310</v>
      </c>
      <c r="O6"/>
      <c r="P6"/>
    </row>
    <row r="7" spans="1:18" x14ac:dyDescent="0.25">
      <c r="A7" s="4">
        <v>6</v>
      </c>
      <c r="B7" s="5">
        <v>13970106</v>
      </c>
      <c r="C7" s="4">
        <f>MATCH(Table3[[#This Row],[تاریخ]],Table3[تاریخ],0)</f>
        <v>6</v>
      </c>
      <c r="D7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7" s="4" t="str">
        <f>LEFT(Table3[[#This Row],[تاریخ]],4)</f>
        <v>1397</v>
      </c>
      <c r="F7" s="4" t="str">
        <f>MID(Table3[[#This Row],[تاریخ]],5,2)</f>
        <v>01</v>
      </c>
      <c r="G7" s="42">
        <v>900182108</v>
      </c>
      <c r="J7" s="42">
        <v>13970203</v>
      </c>
      <c r="M7" s="43" t="s">
        <v>314</v>
      </c>
      <c r="N7" t="s">
        <v>311</v>
      </c>
      <c r="O7" t="s">
        <v>312</v>
      </c>
      <c r="P7" t="s">
        <v>313</v>
      </c>
    </row>
    <row r="8" spans="1:18" x14ac:dyDescent="0.25">
      <c r="A8" s="4">
        <v>7</v>
      </c>
      <c r="B8" s="5">
        <v>13970107</v>
      </c>
      <c r="C8" s="4">
        <f>MATCH(Table3[[#This Row],[تاریخ]],Table3[تاریخ],0)</f>
        <v>7</v>
      </c>
      <c r="D8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8" s="4" t="str">
        <f>LEFT(Table3[[#This Row],[تاریخ]],4)</f>
        <v>1397</v>
      </c>
      <c r="F8" s="4" t="str">
        <f>MID(Table3[[#This Row],[تاریخ]],5,2)</f>
        <v>01</v>
      </c>
      <c r="G8" s="42">
        <v>668160384</v>
      </c>
      <c r="J8" s="68">
        <f>J7-J6</f>
        <v>98</v>
      </c>
      <c r="M8" s="44" t="s">
        <v>315</v>
      </c>
      <c r="N8" s="45">
        <v>15390237170</v>
      </c>
      <c r="O8" s="45">
        <v>15749879180</v>
      </c>
      <c r="P8" s="45">
        <v>31140116350</v>
      </c>
    </row>
    <row r="9" spans="1:18" x14ac:dyDescent="0.25">
      <c r="A9" s="4">
        <v>8</v>
      </c>
      <c r="B9" s="5">
        <v>13970108</v>
      </c>
      <c r="C9" s="4">
        <f>MATCH(Table3[[#This Row],[تاریخ]],Table3[تاریخ],0)</f>
        <v>8</v>
      </c>
      <c r="D9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9" s="4" t="str">
        <f>LEFT(Table3[[#This Row],[تاریخ]],4)</f>
        <v>1397</v>
      </c>
      <c r="F9" s="4" t="str">
        <f>MID(Table3[[#This Row],[تاریخ]],5,2)</f>
        <v>01</v>
      </c>
      <c r="G9" s="42">
        <v>186287465</v>
      </c>
      <c r="J9" s="61">
        <f>C35-C6</f>
        <v>29</v>
      </c>
      <c r="M9" s="44" t="s">
        <v>316</v>
      </c>
      <c r="N9" s="45">
        <v>15432887427</v>
      </c>
      <c r="O9" s="45">
        <v>14890204177</v>
      </c>
      <c r="P9" s="45">
        <v>30323091604</v>
      </c>
    </row>
    <row r="10" spans="1:18" x14ac:dyDescent="0.25">
      <c r="A10" s="4">
        <v>9</v>
      </c>
      <c r="B10" s="5">
        <v>13970109</v>
      </c>
      <c r="C10" s="4">
        <f>MATCH(Table3[[#This Row],[تاریخ]],Table3[تاریخ],0)</f>
        <v>9</v>
      </c>
      <c r="D10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10" s="4" t="str">
        <f>LEFT(Table3[[#This Row],[تاریخ]],4)</f>
        <v>1397</v>
      </c>
      <c r="F10" s="4" t="str">
        <f>MID(Table3[[#This Row],[تاریخ]],5,2)</f>
        <v>01</v>
      </c>
      <c r="G10" s="42">
        <v>386273050</v>
      </c>
      <c r="M10" s="44" t="s">
        <v>317</v>
      </c>
      <c r="N10" s="45">
        <v>19016564417</v>
      </c>
      <c r="O10" s="45">
        <v>18095231880</v>
      </c>
      <c r="P10" s="45">
        <v>37111796297</v>
      </c>
    </row>
    <row r="11" spans="1:18" x14ac:dyDescent="0.25">
      <c r="A11" s="4">
        <v>10</v>
      </c>
      <c r="B11" s="5">
        <v>13970110</v>
      </c>
      <c r="C11" s="4">
        <f>MATCH(Table3[[#This Row],[تاریخ]],Table3[تاریخ],0)</f>
        <v>10</v>
      </c>
      <c r="D11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11" s="4" t="str">
        <f>LEFT(Table3[[#This Row],[تاریخ]],4)</f>
        <v>1397</v>
      </c>
      <c r="F11" s="4" t="str">
        <f>MID(Table3[[#This Row],[تاریخ]],5,2)</f>
        <v>01</v>
      </c>
      <c r="G11" s="42">
        <v>869957419</v>
      </c>
      <c r="M11" s="44" t="s">
        <v>318</v>
      </c>
      <c r="N11" s="45">
        <v>17557943501</v>
      </c>
      <c r="O11" s="45">
        <v>14788991896</v>
      </c>
      <c r="P11" s="45">
        <v>32346935397</v>
      </c>
    </row>
    <row r="12" spans="1:18" x14ac:dyDescent="0.25">
      <c r="A12" s="4">
        <v>11</v>
      </c>
      <c r="B12" s="5">
        <v>13970111</v>
      </c>
      <c r="C12" s="4">
        <f>MATCH(Table3[[#This Row],[تاریخ]],Table3[تاریخ],0)</f>
        <v>11</v>
      </c>
      <c r="D12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12" s="4" t="str">
        <f>LEFT(Table3[[#This Row],[تاریخ]],4)</f>
        <v>1397</v>
      </c>
      <c r="F12" s="4" t="str">
        <f>MID(Table3[[#This Row],[تاریخ]],5,2)</f>
        <v>01</v>
      </c>
      <c r="G12" s="42">
        <v>598909602</v>
      </c>
      <c r="M12" s="44" t="s">
        <v>319</v>
      </c>
      <c r="N12" s="45">
        <v>16961657642</v>
      </c>
      <c r="O12" s="45">
        <v>16739452222</v>
      </c>
      <c r="P12" s="45">
        <v>33701109864</v>
      </c>
    </row>
    <row r="13" spans="1:18" x14ac:dyDescent="0.25">
      <c r="A13" s="4">
        <v>12</v>
      </c>
      <c r="B13" s="5">
        <v>13970112</v>
      </c>
      <c r="C13" s="4">
        <f>MATCH(Table3[[#This Row],[تاریخ]],Table3[تاریخ],0)</f>
        <v>12</v>
      </c>
      <c r="D13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13" s="4" t="str">
        <f>LEFT(Table3[[#This Row],[تاریخ]],4)</f>
        <v>1397</v>
      </c>
      <c r="F13" s="4" t="str">
        <f>MID(Table3[[#This Row],[تاریخ]],5,2)</f>
        <v>01</v>
      </c>
      <c r="G13" s="42">
        <v>205793966</v>
      </c>
      <c r="M13" s="44" t="s">
        <v>320</v>
      </c>
      <c r="N13" s="45">
        <v>18513806218</v>
      </c>
      <c r="O13" s="45">
        <v>19771789690</v>
      </c>
      <c r="P13" s="45">
        <v>38285595908</v>
      </c>
    </row>
    <row r="14" spans="1:18" x14ac:dyDescent="0.25">
      <c r="A14" s="4">
        <v>13</v>
      </c>
      <c r="B14" s="5">
        <v>13970113</v>
      </c>
      <c r="C14" s="4">
        <f>MATCH(Table3[[#This Row],[تاریخ]],Table3[تاریخ],0)</f>
        <v>13</v>
      </c>
      <c r="D14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14" s="4" t="str">
        <f>LEFT(Table3[[#This Row],[تاریخ]],4)</f>
        <v>1397</v>
      </c>
      <c r="F14" s="4" t="str">
        <f>MID(Table3[[#This Row],[تاریخ]],5,2)</f>
        <v>01</v>
      </c>
      <c r="G14" s="42">
        <v>138075135</v>
      </c>
      <c r="M14" s="44" t="s">
        <v>321</v>
      </c>
      <c r="N14" s="45">
        <v>18391900179</v>
      </c>
      <c r="O14" s="45">
        <v>16232663328</v>
      </c>
      <c r="P14" s="45">
        <v>34624563507</v>
      </c>
    </row>
    <row r="15" spans="1:18" x14ac:dyDescent="0.25">
      <c r="A15" s="4">
        <v>14</v>
      </c>
      <c r="B15" s="5">
        <v>13970114</v>
      </c>
      <c r="C15" s="4">
        <f>MATCH(Table3[[#This Row],[تاریخ]],Table3[تاریخ],0)</f>
        <v>14</v>
      </c>
      <c r="D15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15" s="4" t="str">
        <f>LEFT(Table3[[#This Row],[تاریخ]],4)</f>
        <v>1397</v>
      </c>
      <c r="F15" s="4" t="str">
        <f>MID(Table3[[#This Row],[تاریخ]],5,2)</f>
        <v>01</v>
      </c>
      <c r="G15" s="42">
        <v>202511460</v>
      </c>
      <c r="M15" s="44" t="s">
        <v>322</v>
      </c>
      <c r="N15" s="45">
        <v>18120676114</v>
      </c>
      <c r="O15" s="45">
        <v>15580170731</v>
      </c>
      <c r="P15" s="45">
        <v>33700846845</v>
      </c>
    </row>
    <row r="16" spans="1:18" x14ac:dyDescent="0.25">
      <c r="A16" s="4">
        <v>15</v>
      </c>
      <c r="B16" s="5">
        <v>13970115</v>
      </c>
      <c r="C16" s="4">
        <f>MATCH(Table3[[#This Row],[تاریخ]],Table3[تاریخ],0)</f>
        <v>15</v>
      </c>
      <c r="D16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16" s="4" t="str">
        <f>LEFT(Table3[[#This Row],[تاریخ]],4)</f>
        <v>1397</v>
      </c>
      <c r="F16" s="4" t="str">
        <f>MID(Table3[[#This Row],[تاریخ]],5,2)</f>
        <v>01</v>
      </c>
      <c r="G16" s="42">
        <v>822824188</v>
      </c>
      <c r="M16" s="44" t="s">
        <v>323</v>
      </c>
      <c r="N16" s="45">
        <v>18014916907</v>
      </c>
      <c r="O16" s="45">
        <v>14102109692</v>
      </c>
      <c r="P16" s="45">
        <v>32117026599</v>
      </c>
    </row>
    <row r="17" spans="1:16" x14ac:dyDescent="0.25">
      <c r="A17" s="4">
        <v>16</v>
      </c>
      <c r="B17" s="5">
        <v>13970116</v>
      </c>
      <c r="C17" s="4">
        <f>MATCH(Table3[[#This Row],[تاریخ]],Table3[تاریخ],0)</f>
        <v>16</v>
      </c>
      <c r="D17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17" s="4" t="str">
        <f>LEFT(Table3[[#This Row],[تاریخ]],4)</f>
        <v>1397</v>
      </c>
      <c r="F17" s="4" t="str">
        <f>MID(Table3[[#This Row],[تاریخ]],5,2)</f>
        <v>01</v>
      </c>
      <c r="G17" s="42">
        <v>399257504</v>
      </c>
      <c r="M17" s="44" t="s">
        <v>324</v>
      </c>
      <c r="N17" s="45">
        <v>17763720111</v>
      </c>
      <c r="O17" s="45">
        <v>18552726487</v>
      </c>
      <c r="P17" s="45">
        <v>36316446598</v>
      </c>
    </row>
    <row r="18" spans="1:16" x14ac:dyDescent="0.25">
      <c r="A18" s="4">
        <v>17</v>
      </c>
      <c r="B18" s="5">
        <v>13970117</v>
      </c>
      <c r="C18" s="4">
        <f>MATCH(Table3[[#This Row],[تاریخ]],Table3[تاریخ],0)</f>
        <v>17</v>
      </c>
      <c r="D18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18" s="4" t="str">
        <f>LEFT(Table3[[#This Row],[تاریخ]],4)</f>
        <v>1397</v>
      </c>
      <c r="F18" s="4" t="str">
        <f>MID(Table3[[#This Row],[تاریخ]],5,2)</f>
        <v>01</v>
      </c>
      <c r="G18" s="42">
        <v>840557472</v>
      </c>
      <c r="M18" s="44" t="s">
        <v>325</v>
      </c>
      <c r="N18" s="45">
        <v>18902153749</v>
      </c>
      <c r="O18" s="45">
        <v>18926846051</v>
      </c>
      <c r="P18" s="45">
        <v>37828999800</v>
      </c>
    </row>
    <row r="19" spans="1:16" x14ac:dyDescent="0.25">
      <c r="A19" s="4">
        <v>18</v>
      </c>
      <c r="B19" s="5">
        <v>13970118</v>
      </c>
      <c r="C19" s="4">
        <f>MATCH(Table3[[#This Row],[تاریخ]],Table3[تاریخ],0)</f>
        <v>18</v>
      </c>
      <c r="D19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19" s="4" t="str">
        <f>LEFT(Table3[[#This Row],[تاریخ]],4)</f>
        <v>1397</v>
      </c>
      <c r="F19" s="4" t="str">
        <f>MID(Table3[[#This Row],[تاریخ]],5,2)</f>
        <v>01</v>
      </c>
      <c r="G19" s="42">
        <v>622127833</v>
      </c>
      <c r="M19" s="44" t="s">
        <v>326</v>
      </c>
      <c r="N19" s="45">
        <v>17594037008</v>
      </c>
      <c r="O19" s="45">
        <v>16974836223</v>
      </c>
      <c r="P19" s="45">
        <v>34568873231</v>
      </c>
    </row>
    <row r="20" spans="1:16" x14ac:dyDescent="0.25">
      <c r="A20" s="4">
        <v>19</v>
      </c>
      <c r="B20" s="5">
        <v>13970119</v>
      </c>
      <c r="C20" s="4">
        <f>MATCH(Table3[[#This Row],[تاریخ]],Table3[تاریخ],0)</f>
        <v>19</v>
      </c>
      <c r="D20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20" s="4" t="str">
        <f>LEFT(Table3[[#This Row],[تاریخ]],4)</f>
        <v>1397</v>
      </c>
      <c r="F20" s="4" t="str">
        <f>MID(Table3[[#This Row],[تاریخ]],5,2)</f>
        <v>01</v>
      </c>
      <c r="G20" s="42">
        <v>421101844</v>
      </c>
      <c r="M20" s="44" t="s">
        <v>313</v>
      </c>
      <c r="N20" s="45">
        <v>211660500443</v>
      </c>
      <c r="O20" s="45">
        <v>200404901557</v>
      </c>
      <c r="P20" s="45">
        <v>412065402000</v>
      </c>
    </row>
    <row r="21" spans="1:16" x14ac:dyDescent="0.25">
      <c r="A21" s="4">
        <v>20</v>
      </c>
      <c r="B21" s="5">
        <v>13970120</v>
      </c>
      <c r="C21" s="4">
        <f>MATCH(Table3[[#This Row],[تاریخ]],Table3[تاریخ],0)</f>
        <v>20</v>
      </c>
      <c r="D21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21" s="4" t="str">
        <f>LEFT(Table3[[#This Row],[تاریخ]],4)</f>
        <v>1397</v>
      </c>
      <c r="F21" s="4" t="str">
        <f>MID(Table3[[#This Row],[تاریخ]],5,2)</f>
        <v>01</v>
      </c>
      <c r="G21" s="42">
        <v>704768782</v>
      </c>
      <c r="M21"/>
      <c r="N21"/>
      <c r="O21"/>
    </row>
    <row r="22" spans="1:16" x14ac:dyDescent="0.25">
      <c r="A22" s="4">
        <v>21</v>
      </c>
      <c r="B22" s="5">
        <v>13970121</v>
      </c>
      <c r="C22" s="4">
        <f>MATCH(Table3[[#This Row],[تاریخ]],Table3[تاریخ],0)</f>
        <v>21</v>
      </c>
      <c r="D22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22" s="4" t="str">
        <f>LEFT(Table3[[#This Row],[تاریخ]],4)</f>
        <v>1397</v>
      </c>
      <c r="F22" s="4" t="str">
        <f>MID(Table3[[#This Row],[تاریخ]],5,2)</f>
        <v>01</v>
      </c>
      <c r="G22" s="42">
        <v>974641848</v>
      </c>
      <c r="M22"/>
      <c r="N22"/>
      <c r="O22"/>
    </row>
    <row r="23" spans="1:16" x14ac:dyDescent="0.25">
      <c r="A23" s="4">
        <v>22</v>
      </c>
      <c r="B23" s="5">
        <v>13970122</v>
      </c>
      <c r="C23" s="4">
        <f>MATCH(Table3[[#This Row],[تاریخ]],Table3[تاریخ],0)</f>
        <v>22</v>
      </c>
      <c r="D23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23" s="4" t="str">
        <f>LEFT(Table3[[#This Row],[تاریخ]],4)</f>
        <v>1397</v>
      </c>
      <c r="F23" s="4" t="str">
        <f>MID(Table3[[#This Row],[تاریخ]],5,2)</f>
        <v>01</v>
      </c>
      <c r="G23" s="42">
        <v>386393487</v>
      </c>
      <c r="M23"/>
      <c r="N23"/>
      <c r="O23"/>
    </row>
    <row r="24" spans="1:16" x14ac:dyDescent="0.25">
      <c r="A24" s="4">
        <v>23</v>
      </c>
      <c r="B24" s="5">
        <v>13970123</v>
      </c>
      <c r="C24" s="4">
        <f>MATCH(Table3[[#This Row],[تاریخ]],Table3[تاریخ],0)</f>
        <v>23</v>
      </c>
      <c r="D24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24" s="4" t="str">
        <f>LEFT(Table3[[#This Row],[تاریخ]],4)</f>
        <v>1397</v>
      </c>
      <c r="F24" s="4" t="str">
        <f>MID(Table3[[#This Row],[تاریخ]],5,2)</f>
        <v>01</v>
      </c>
      <c r="G24" s="42">
        <v>269937094</v>
      </c>
    </row>
    <row r="25" spans="1:16" x14ac:dyDescent="0.25">
      <c r="A25" s="4">
        <v>24</v>
      </c>
      <c r="B25" s="5">
        <v>13970124</v>
      </c>
      <c r="C25" s="4">
        <f>MATCH(Table3[[#This Row],[تاریخ]],Table3[تاریخ],0)</f>
        <v>24</v>
      </c>
      <c r="D25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25" s="4" t="str">
        <f>LEFT(Table3[[#This Row],[تاریخ]],4)</f>
        <v>1397</v>
      </c>
      <c r="F25" s="4" t="str">
        <f>MID(Table3[[#This Row],[تاریخ]],5,2)</f>
        <v>01</v>
      </c>
      <c r="G25" s="42">
        <v>951738308</v>
      </c>
    </row>
    <row r="26" spans="1:16" x14ac:dyDescent="0.25">
      <c r="A26" s="4">
        <v>25</v>
      </c>
      <c r="B26" s="5">
        <v>13970125</v>
      </c>
      <c r="C26" s="4">
        <f>MATCH(Table3[[#This Row],[تاریخ]],Table3[تاریخ],0)</f>
        <v>25</v>
      </c>
      <c r="D26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26" s="4" t="str">
        <f>LEFT(Table3[[#This Row],[تاریخ]],4)</f>
        <v>1397</v>
      </c>
      <c r="F26" s="4" t="str">
        <f>MID(Table3[[#This Row],[تاریخ]],5,2)</f>
        <v>01</v>
      </c>
      <c r="G26" s="42">
        <v>791019475</v>
      </c>
    </row>
    <row r="27" spans="1:16" x14ac:dyDescent="0.25">
      <c r="A27" s="4">
        <v>26</v>
      </c>
      <c r="B27" s="5">
        <v>13970126</v>
      </c>
      <c r="C27" s="4">
        <f>MATCH(Table3[[#This Row],[تاریخ]],Table3[تاریخ],0)</f>
        <v>26</v>
      </c>
      <c r="D27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27" s="4" t="str">
        <f>LEFT(Table3[[#This Row],[تاریخ]],4)</f>
        <v>1397</v>
      </c>
      <c r="F27" s="4" t="str">
        <f>MID(Table3[[#This Row],[تاریخ]],5,2)</f>
        <v>01</v>
      </c>
      <c r="G27" s="42">
        <v>718894969</v>
      </c>
    </row>
    <row r="28" spans="1:16" x14ac:dyDescent="0.25">
      <c r="A28" s="4">
        <v>27</v>
      </c>
      <c r="B28" s="5">
        <v>13970127</v>
      </c>
      <c r="C28" s="4">
        <f>MATCH(Table3[[#This Row],[تاریخ]],Table3[تاریخ],0)</f>
        <v>27</v>
      </c>
      <c r="D28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28" s="4" t="str">
        <f>LEFT(Table3[[#This Row],[تاریخ]],4)</f>
        <v>1397</v>
      </c>
      <c r="F28" s="4" t="str">
        <f>MID(Table3[[#This Row],[تاریخ]],5,2)</f>
        <v>01</v>
      </c>
      <c r="G28" s="42">
        <v>834480162</v>
      </c>
    </row>
    <row r="29" spans="1:16" x14ac:dyDescent="0.25">
      <c r="A29" s="4">
        <v>28</v>
      </c>
      <c r="B29" s="5">
        <v>13970128</v>
      </c>
      <c r="C29" s="4">
        <f>MATCH(Table3[[#This Row],[تاریخ]],Table3[تاریخ],0)</f>
        <v>28</v>
      </c>
      <c r="D29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29" s="4" t="str">
        <f>LEFT(Table3[[#This Row],[تاریخ]],4)</f>
        <v>1397</v>
      </c>
      <c r="F29" s="4" t="str">
        <f>MID(Table3[[#This Row],[تاریخ]],5,2)</f>
        <v>01</v>
      </c>
      <c r="G29" s="42">
        <v>910539233</v>
      </c>
    </row>
    <row r="30" spans="1:16" x14ac:dyDescent="0.25">
      <c r="A30" s="4">
        <v>29</v>
      </c>
      <c r="B30" s="5">
        <v>13970129</v>
      </c>
      <c r="C30" s="4">
        <f>MATCH(Table3[[#This Row],[تاریخ]],Table3[تاریخ],0)</f>
        <v>29</v>
      </c>
      <c r="D30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30" s="4" t="str">
        <f>LEFT(Table3[[#This Row],[تاریخ]],4)</f>
        <v>1397</v>
      </c>
      <c r="F30" s="4" t="str">
        <f>MID(Table3[[#This Row],[تاریخ]],5,2)</f>
        <v>01</v>
      </c>
      <c r="G30" s="42">
        <v>308570580</v>
      </c>
    </row>
    <row r="31" spans="1:16" x14ac:dyDescent="0.25">
      <c r="A31" s="4">
        <v>30</v>
      </c>
      <c r="B31" s="5">
        <v>13970130</v>
      </c>
      <c r="C31" s="4">
        <f>MATCH(Table3[[#This Row],[تاریخ]],Table3[تاریخ],0)</f>
        <v>30</v>
      </c>
      <c r="D31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31" s="4" t="str">
        <f>LEFT(Table3[[#This Row],[تاریخ]],4)</f>
        <v>1397</v>
      </c>
      <c r="F31" s="4" t="str">
        <f>MID(Table3[[#This Row],[تاریخ]],5,2)</f>
        <v>01</v>
      </c>
      <c r="G31" s="42">
        <v>920661712</v>
      </c>
    </row>
    <row r="32" spans="1:16" x14ac:dyDescent="0.25">
      <c r="A32" s="4">
        <v>31</v>
      </c>
      <c r="B32" s="5">
        <v>13970131</v>
      </c>
      <c r="C32" s="4">
        <f>MATCH(Table3[[#This Row],[تاریخ]],Table3[تاریخ],0)</f>
        <v>31</v>
      </c>
      <c r="D32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32" s="4" t="str">
        <f>LEFT(Table3[[#This Row],[تاریخ]],4)</f>
        <v>1397</v>
      </c>
      <c r="F32" s="4" t="str">
        <f>MID(Table3[[#This Row],[تاریخ]],5,2)</f>
        <v>01</v>
      </c>
      <c r="G32" s="42">
        <v>778585079</v>
      </c>
    </row>
    <row r="33" spans="1:7" x14ac:dyDescent="0.25">
      <c r="A33" s="4">
        <v>32</v>
      </c>
      <c r="B33" s="5">
        <v>13970201</v>
      </c>
      <c r="C33" s="4">
        <f>MATCH(Table3[[#This Row],[تاریخ]],Table3[تاریخ],0)</f>
        <v>32</v>
      </c>
      <c r="D33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33" s="4" t="str">
        <f>LEFT(Table3[[#This Row],[تاریخ]],4)</f>
        <v>1397</v>
      </c>
      <c r="F33" s="4" t="str">
        <f>MID(Table3[[#This Row],[تاریخ]],5,2)</f>
        <v>02</v>
      </c>
      <c r="G33" s="42">
        <v>372170569</v>
      </c>
    </row>
    <row r="34" spans="1:7" x14ac:dyDescent="0.25">
      <c r="A34" s="4">
        <v>33</v>
      </c>
      <c r="B34" s="5">
        <v>13970202</v>
      </c>
      <c r="C34" s="4">
        <f>MATCH(Table3[[#This Row],[تاریخ]],Table3[تاریخ],0)</f>
        <v>33</v>
      </c>
      <c r="D34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34" s="4" t="str">
        <f>LEFT(Table3[[#This Row],[تاریخ]],4)</f>
        <v>1397</v>
      </c>
      <c r="F34" s="4" t="str">
        <f>MID(Table3[[#This Row],[تاریخ]],5,2)</f>
        <v>02</v>
      </c>
      <c r="G34" s="42">
        <v>670171618</v>
      </c>
    </row>
    <row r="35" spans="1:7" x14ac:dyDescent="0.25">
      <c r="A35" s="4">
        <v>34</v>
      </c>
      <c r="B35" s="5">
        <v>13970203</v>
      </c>
      <c r="C35" s="4">
        <f>MATCH(Table3[[#This Row],[تاریخ]],Table3[تاریخ],0)</f>
        <v>34</v>
      </c>
      <c r="D35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35" s="4" t="str">
        <f>LEFT(Table3[[#This Row],[تاریخ]],4)</f>
        <v>1397</v>
      </c>
      <c r="F35" s="4" t="str">
        <f>MID(Table3[[#This Row],[تاریخ]],5,2)</f>
        <v>02</v>
      </c>
      <c r="G35" s="42">
        <v>532928427</v>
      </c>
    </row>
    <row r="36" spans="1:7" x14ac:dyDescent="0.25">
      <c r="A36" s="4">
        <v>35</v>
      </c>
      <c r="B36" s="5">
        <v>13970204</v>
      </c>
      <c r="C36" s="4">
        <f>MATCH(Table3[[#This Row],[تاریخ]],Table3[تاریخ],0)</f>
        <v>35</v>
      </c>
      <c r="D36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36" s="4" t="str">
        <f>LEFT(Table3[[#This Row],[تاریخ]],4)</f>
        <v>1397</v>
      </c>
      <c r="F36" s="4" t="str">
        <f>MID(Table3[[#This Row],[تاریخ]],5,2)</f>
        <v>02</v>
      </c>
      <c r="G36" s="42">
        <v>916545797</v>
      </c>
    </row>
    <row r="37" spans="1:7" x14ac:dyDescent="0.25">
      <c r="A37" s="4">
        <v>36</v>
      </c>
      <c r="B37" s="5">
        <v>13970205</v>
      </c>
      <c r="C37" s="4">
        <f>MATCH(Table3[[#This Row],[تاریخ]],Table3[تاریخ],0)</f>
        <v>36</v>
      </c>
      <c r="D37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37" s="4" t="str">
        <f>LEFT(Table3[[#This Row],[تاریخ]],4)</f>
        <v>1397</v>
      </c>
      <c r="F37" s="4" t="str">
        <f>MID(Table3[[#This Row],[تاریخ]],5,2)</f>
        <v>02</v>
      </c>
      <c r="G37" s="42">
        <v>437317042</v>
      </c>
    </row>
    <row r="38" spans="1:7" x14ac:dyDescent="0.25">
      <c r="A38" s="4">
        <v>37</v>
      </c>
      <c r="B38" s="5">
        <v>13970206</v>
      </c>
      <c r="C38" s="4">
        <f>MATCH(Table3[[#This Row],[تاریخ]],Table3[تاریخ],0)</f>
        <v>37</v>
      </c>
      <c r="D38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38" s="4" t="str">
        <f>LEFT(Table3[[#This Row],[تاریخ]],4)</f>
        <v>1397</v>
      </c>
      <c r="F38" s="4" t="str">
        <f>MID(Table3[[#This Row],[تاریخ]],5,2)</f>
        <v>02</v>
      </c>
      <c r="G38" s="42">
        <v>172558365</v>
      </c>
    </row>
    <row r="39" spans="1:7" x14ac:dyDescent="0.25">
      <c r="A39" s="4">
        <v>38</v>
      </c>
      <c r="B39" s="5">
        <v>13970207</v>
      </c>
      <c r="C39" s="4">
        <f>MATCH(Table3[[#This Row],[تاریخ]],Table3[تاریخ],0)</f>
        <v>38</v>
      </c>
      <c r="D39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39" s="4" t="str">
        <f>LEFT(Table3[[#This Row],[تاریخ]],4)</f>
        <v>1397</v>
      </c>
      <c r="F39" s="4" t="str">
        <f>MID(Table3[[#This Row],[تاریخ]],5,2)</f>
        <v>02</v>
      </c>
      <c r="G39" s="42">
        <v>279222126</v>
      </c>
    </row>
    <row r="40" spans="1:7" x14ac:dyDescent="0.25">
      <c r="A40" s="4">
        <v>39</v>
      </c>
      <c r="B40" s="5">
        <v>13970208</v>
      </c>
      <c r="C40" s="4">
        <f>MATCH(Table3[[#This Row],[تاریخ]],Table3[تاریخ],0)</f>
        <v>39</v>
      </c>
      <c r="D40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40" s="4" t="str">
        <f>LEFT(Table3[[#This Row],[تاریخ]],4)</f>
        <v>1397</v>
      </c>
      <c r="F40" s="4" t="str">
        <f>MID(Table3[[#This Row],[تاریخ]],5,2)</f>
        <v>02</v>
      </c>
      <c r="G40" s="42">
        <v>547674942</v>
      </c>
    </row>
    <row r="41" spans="1:7" x14ac:dyDescent="0.25">
      <c r="A41" s="4">
        <v>40</v>
      </c>
      <c r="B41" s="5">
        <v>13970209</v>
      </c>
      <c r="C41" s="4">
        <f>MATCH(Table3[[#This Row],[تاریخ]],Table3[تاریخ],0)</f>
        <v>40</v>
      </c>
      <c r="D41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41" s="4" t="str">
        <f>LEFT(Table3[[#This Row],[تاریخ]],4)</f>
        <v>1397</v>
      </c>
      <c r="F41" s="4" t="str">
        <f>MID(Table3[[#This Row],[تاریخ]],5,2)</f>
        <v>02</v>
      </c>
      <c r="G41" s="42">
        <v>934713019</v>
      </c>
    </row>
    <row r="42" spans="1:7" x14ac:dyDescent="0.25">
      <c r="A42" s="4">
        <v>41</v>
      </c>
      <c r="B42" s="5">
        <v>13970210</v>
      </c>
      <c r="C42" s="4">
        <f>MATCH(Table3[[#This Row],[تاریخ]],Table3[تاریخ],0)</f>
        <v>41</v>
      </c>
      <c r="D42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42" s="4" t="str">
        <f>LEFT(Table3[[#This Row],[تاریخ]],4)</f>
        <v>1397</v>
      </c>
      <c r="F42" s="4" t="str">
        <f>MID(Table3[[#This Row],[تاریخ]],5,2)</f>
        <v>02</v>
      </c>
      <c r="G42" s="42">
        <v>910800982</v>
      </c>
    </row>
    <row r="43" spans="1:7" x14ac:dyDescent="0.25">
      <c r="A43" s="4">
        <v>42</v>
      </c>
      <c r="B43" s="5">
        <v>13970211</v>
      </c>
      <c r="C43" s="4">
        <f>MATCH(Table3[[#This Row],[تاریخ]],Table3[تاریخ],0)</f>
        <v>42</v>
      </c>
      <c r="D43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43" s="4" t="str">
        <f>LEFT(Table3[[#This Row],[تاریخ]],4)</f>
        <v>1397</v>
      </c>
      <c r="F43" s="4" t="str">
        <f>MID(Table3[[#This Row],[تاریخ]],5,2)</f>
        <v>02</v>
      </c>
      <c r="G43" s="42">
        <v>693804925</v>
      </c>
    </row>
    <row r="44" spans="1:7" x14ac:dyDescent="0.25">
      <c r="A44" s="4">
        <v>43</v>
      </c>
      <c r="B44" s="5">
        <v>13970212</v>
      </c>
      <c r="C44" s="4">
        <f>MATCH(Table3[[#This Row],[تاریخ]],Table3[تاریخ],0)</f>
        <v>43</v>
      </c>
      <c r="D44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44" s="4" t="str">
        <f>LEFT(Table3[[#This Row],[تاریخ]],4)</f>
        <v>1397</v>
      </c>
      <c r="F44" s="4" t="str">
        <f>MID(Table3[[#This Row],[تاریخ]],5,2)</f>
        <v>02</v>
      </c>
      <c r="G44" s="42">
        <v>521105673</v>
      </c>
    </row>
    <row r="45" spans="1:7" x14ac:dyDescent="0.25">
      <c r="A45" s="4">
        <v>44</v>
      </c>
      <c r="B45" s="5">
        <v>13970213</v>
      </c>
      <c r="C45" s="4">
        <f>MATCH(Table3[[#This Row],[تاریخ]],Table3[تاریخ],0)</f>
        <v>44</v>
      </c>
      <c r="D45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45" s="4" t="str">
        <f>LEFT(Table3[[#This Row],[تاریخ]],4)</f>
        <v>1397</v>
      </c>
      <c r="F45" s="4" t="str">
        <f>MID(Table3[[#This Row],[تاریخ]],5,2)</f>
        <v>02</v>
      </c>
      <c r="G45" s="42">
        <v>933013028</v>
      </c>
    </row>
    <row r="46" spans="1:7" x14ac:dyDescent="0.25">
      <c r="A46" s="4">
        <v>45</v>
      </c>
      <c r="B46" s="5">
        <v>13970214</v>
      </c>
      <c r="C46" s="4">
        <f>MATCH(Table3[[#This Row],[تاریخ]],Table3[تاریخ],0)</f>
        <v>45</v>
      </c>
      <c r="D46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46" s="4" t="str">
        <f>LEFT(Table3[[#This Row],[تاریخ]],4)</f>
        <v>1397</v>
      </c>
      <c r="F46" s="4" t="str">
        <f>MID(Table3[[#This Row],[تاریخ]],5,2)</f>
        <v>02</v>
      </c>
      <c r="G46" s="42">
        <v>823061640</v>
      </c>
    </row>
    <row r="47" spans="1:7" x14ac:dyDescent="0.25">
      <c r="A47" s="4">
        <v>46</v>
      </c>
      <c r="B47" s="5">
        <v>13970215</v>
      </c>
      <c r="C47" s="4">
        <f>MATCH(Table3[[#This Row],[تاریخ]],Table3[تاریخ],0)</f>
        <v>46</v>
      </c>
      <c r="D47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47" s="4" t="str">
        <f>LEFT(Table3[[#This Row],[تاریخ]],4)</f>
        <v>1397</v>
      </c>
      <c r="F47" s="4" t="str">
        <f>MID(Table3[[#This Row],[تاریخ]],5,2)</f>
        <v>02</v>
      </c>
      <c r="G47" s="42">
        <v>235768162</v>
      </c>
    </row>
    <row r="48" spans="1:7" x14ac:dyDescent="0.25">
      <c r="A48" s="4">
        <v>47</v>
      </c>
      <c r="B48" s="5">
        <v>13970216</v>
      </c>
      <c r="C48" s="4">
        <f>MATCH(Table3[[#This Row],[تاریخ]],Table3[تاریخ],0)</f>
        <v>47</v>
      </c>
      <c r="D48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48" s="4" t="str">
        <f>LEFT(Table3[[#This Row],[تاریخ]],4)</f>
        <v>1397</v>
      </c>
      <c r="F48" s="4" t="str">
        <f>MID(Table3[[#This Row],[تاریخ]],5,2)</f>
        <v>02</v>
      </c>
      <c r="G48" s="42">
        <v>403228044</v>
      </c>
    </row>
    <row r="49" spans="1:7" x14ac:dyDescent="0.25">
      <c r="A49" s="4">
        <v>48</v>
      </c>
      <c r="B49" s="5">
        <v>13970217</v>
      </c>
      <c r="C49" s="4">
        <f>MATCH(Table3[[#This Row],[تاریخ]],Table3[تاریخ],0)</f>
        <v>48</v>
      </c>
      <c r="D49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49" s="4" t="str">
        <f>LEFT(Table3[[#This Row],[تاریخ]],4)</f>
        <v>1397</v>
      </c>
      <c r="F49" s="4" t="str">
        <f>MID(Table3[[#This Row],[تاریخ]],5,2)</f>
        <v>02</v>
      </c>
      <c r="G49" s="42">
        <v>419028517</v>
      </c>
    </row>
    <row r="50" spans="1:7" x14ac:dyDescent="0.25">
      <c r="A50" s="4">
        <v>49</v>
      </c>
      <c r="B50" s="5">
        <v>13970218</v>
      </c>
      <c r="C50" s="4">
        <f>MATCH(Table3[[#This Row],[تاریخ]],Table3[تاریخ],0)</f>
        <v>49</v>
      </c>
      <c r="D50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50" s="4" t="str">
        <f>LEFT(Table3[[#This Row],[تاریخ]],4)</f>
        <v>1397</v>
      </c>
      <c r="F50" s="4" t="str">
        <f>MID(Table3[[#This Row],[تاریخ]],5,2)</f>
        <v>02</v>
      </c>
      <c r="G50" s="42">
        <v>967254908</v>
      </c>
    </row>
    <row r="51" spans="1:7" x14ac:dyDescent="0.25">
      <c r="A51" s="4">
        <v>50</v>
      </c>
      <c r="B51" s="5">
        <v>13970219</v>
      </c>
      <c r="C51" s="4">
        <f>MATCH(Table3[[#This Row],[تاریخ]],Table3[تاریخ],0)</f>
        <v>50</v>
      </c>
      <c r="D51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51" s="4" t="str">
        <f>LEFT(Table3[[#This Row],[تاریخ]],4)</f>
        <v>1397</v>
      </c>
      <c r="F51" s="4" t="str">
        <f>MID(Table3[[#This Row],[تاریخ]],5,2)</f>
        <v>02</v>
      </c>
      <c r="G51" s="42">
        <v>655738424</v>
      </c>
    </row>
    <row r="52" spans="1:7" x14ac:dyDescent="0.25">
      <c r="A52" s="4">
        <v>51</v>
      </c>
      <c r="B52" s="5">
        <v>13970220</v>
      </c>
      <c r="C52" s="4">
        <f>MATCH(Table3[[#This Row],[تاریخ]],Table3[تاریخ],0)</f>
        <v>51</v>
      </c>
      <c r="D52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52" s="4" t="str">
        <f>LEFT(Table3[[#This Row],[تاریخ]],4)</f>
        <v>1397</v>
      </c>
      <c r="F52" s="4" t="str">
        <f>MID(Table3[[#This Row],[تاریخ]],5,2)</f>
        <v>02</v>
      </c>
      <c r="G52" s="42">
        <v>739281530</v>
      </c>
    </row>
    <row r="53" spans="1:7" x14ac:dyDescent="0.25">
      <c r="A53" s="4">
        <v>52</v>
      </c>
      <c r="B53" s="5">
        <v>13970221</v>
      </c>
      <c r="C53" s="4">
        <f>MATCH(Table3[[#This Row],[تاریخ]],Table3[تاریخ],0)</f>
        <v>52</v>
      </c>
      <c r="D53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53" s="4" t="str">
        <f>LEFT(Table3[[#This Row],[تاریخ]],4)</f>
        <v>1397</v>
      </c>
      <c r="F53" s="4" t="str">
        <f>MID(Table3[[#This Row],[تاریخ]],5,2)</f>
        <v>02</v>
      </c>
      <c r="G53" s="42">
        <v>396071775</v>
      </c>
    </row>
    <row r="54" spans="1:7" x14ac:dyDescent="0.25">
      <c r="A54" s="4">
        <v>53</v>
      </c>
      <c r="B54" s="5">
        <v>13970222</v>
      </c>
      <c r="C54" s="4">
        <f>MATCH(Table3[[#This Row],[تاریخ]],Table3[تاریخ],0)</f>
        <v>53</v>
      </c>
      <c r="D54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54" s="4" t="str">
        <f>LEFT(Table3[[#This Row],[تاریخ]],4)</f>
        <v>1397</v>
      </c>
      <c r="F54" s="4" t="str">
        <f>MID(Table3[[#This Row],[تاریخ]],5,2)</f>
        <v>02</v>
      </c>
      <c r="G54" s="42">
        <v>692111126</v>
      </c>
    </row>
    <row r="55" spans="1:7" x14ac:dyDescent="0.25">
      <c r="A55" s="4">
        <v>54</v>
      </c>
      <c r="B55" s="5">
        <v>13970223</v>
      </c>
      <c r="C55" s="4">
        <f>MATCH(Table3[[#This Row],[تاریخ]],Table3[تاریخ],0)</f>
        <v>54</v>
      </c>
      <c r="D55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55" s="4" t="str">
        <f>LEFT(Table3[[#This Row],[تاریخ]],4)</f>
        <v>1397</v>
      </c>
      <c r="F55" s="4" t="str">
        <f>MID(Table3[[#This Row],[تاریخ]],5,2)</f>
        <v>02</v>
      </c>
      <c r="G55" s="42">
        <v>425617871</v>
      </c>
    </row>
    <row r="56" spans="1:7" x14ac:dyDescent="0.25">
      <c r="A56" s="4">
        <v>55</v>
      </c>
      <c r="B56" s="5">
        <v>13970224</v>
      </c>
      <c r="C56" s="4">
        <f>MATCH(Table3[[#This Row],[تاریخ]],Table3[تاریخ],0)</f>
        <v>55</v>
      </c>
      <c r="D56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56" s="4" t="str">
        <f>LEFT(Table3[[#This Row],[تاریخ]],4)</f>
        <v>1397</v>
      </c>
      <c r="F56" s="4" t="str">
        <f>MID(Table3[[#This Row],[تاریخ]],5,2)</f>
        <v>02</v>
      </c>
      <c r="G56" s="42">
        <v>355200634</v>
      </c>
    </row>
    <row r="57" spans="1:7" x14ac:dyDescent="0.25">
      <c r="A57" s="4">
        <v>56</v>
      </c>
      <c r="B57" s="5">
        <v>13970225</v>
      </c>
      <c r="C57" s="4">
        <f>MATCH(Table3[[#This Row],[تاریخ]],Table3[تاریخ],0)</f>
        <v>56</v>
      </c>
      <c r="D57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57" s="4" t="str">
        <f>LEFT(Table3[[#This Row],[تاریخ]],4)</f>
        <v>1397</v>
      </c>
      <c r="F57" s="4" t="str">
        <f>MID(Table3[[#This Row],[تاریخ]],5,2)</f>
        <v>02</v>
      </c>
      <c r="G57" s="42">
        <v>912036557</v>
      </c>
    </row>
    <row r="58" spans="1:7" x14ac:dyDescent="0.25">
      <c r="A58" s="4">
        <v>57</v>
      </c>
      <c r="B58" s="5">
        <v>13970226</v>
      </c>
      <c r="C58" s="4">
        <f>MATCH(Table3[[#This Row],[تاریخ]],Table3[تاریخ],0)</f>
        <v>57</v>
      </c>
      <c r="D58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58" s="4" t="str">
        <f>LEFT(Table3[[#This Row],[تاریخ]],4)</f>
        <v>1397</v>
      </c>
      <c r="F58" s="4" t="str">
        <f>MID(Table3[[#This Row],[تاریخ]],5,2)</f>
        <v>02</v>
      </c>
      <c r="G58" s="42">
        <v>342735564</v>
      </c>
    </row>
    <row r="59" spans="1:7" x14ac:dyDescent="0.25">
      <c r="A59" s="4">
        <v>58</v>
      </c>
      <c r="B59" s="5">
        <v>13970227</v>
      </c>
      <c r="C59" s="4">
        <f>MATCH(Table3[[#This Row],[تاریخ]],Table3[تاریخ],0)</f>
        <v>58</v>
      </c>
      <c r="D59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59" s="4" t="str">
        <f>LEFT(Table3[[#This Row],[تاریخ]],4)</f>
        <v>1397</v>
      </c>
      <c r="F59" s="4" t="str">
        <f>MID(Table3[[#This Row],[تاریخ]],5,2)</f>
        <v>02</v>
      </c>
      <c r="G59" s="42">
        <v>866768942</v>
      </c>
    </row>
    <row r="60" spans="1:7" x14ac:dyDescent="0.25">
      <c r="A60" s="4">
        <v>59</v>
      </c>
      <c r="B60" s="5">
        <v>13970228</v>
      </c>
      <c r="C60" s="4">
        <f>MATCH(Table3[[#This Row],[تاریخ]],Table3[تاریخ],0)</f>
        <v>59</v>
      </c>
      <c r="D60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60" s="4" t="str">
        <f>LEFT(Table3[[#This Row],[تاریخ]],4)</f>
        <v>1397</v>
      </c>
      <c r="F60" s="4" t="str">
        <f>MID(Table3[[#This Row],[تاریخ]],5,2)</f>
        <v>02</v>
      </c>
      <c r="G60" s="42">
        <v>548250934</v>
      </c>
    </row>
    <row r="61" spans="1:7" x14ac:dyDescent="0.25">
      <c r="A61" s="4">
        <v>60</v>
      </c>
      <c r="B61" s="5">
        <v>13970229</v>
      </c>
      <c r="C61" s="4">
        <f>MATCH(Table3[[#This Row],[تاریخ]],Table3[تاریخ],0)</f>
        <v>60</v>
      </c>
      <c r="D61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61" s="4" t="str">
        <f>LEFT(Table3[[#This Row],[تاریخ]],4)</f>
        <v>1397</v>
      </c>
      <c r="F61" s="4" t="str">
        <f>MID(Table3[[#This Row],[تاریخ]],5,2)</f>
        <v>02</v>
      </c>
      <c r="G61" s="42">
        <v>789070769</v>
      </c>
    </row>
    <row r="62" spans="1:7" x14ac:dyDescent="0.25">
      <c r="A62" s="4">
        <v>61</v>
      </c>
      <c r="B62" s="5">
        <v>13970230</v>
      </c>
      <c r="C62" s="4">
        <f>MATCH(Table3[[#This Row],[تاریخ]],Table3[تاریخ],0)</f>
        <v>61</v>
      </c>
      <c r="D62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62" s="4" t="str">
        <f>LEFT(Table3[[#This Row],[تاریخ]],4)</f>
        <v>1397</v>
      </c>
      <c r="F62" s="4" t="str">
        <f>MID(Table3[[#This Row],[تاریخ]],5,2)</f>
        <v>02</v>
      </c>
      <c r="G62" s="42">
        <v>626196620</v>
      </c>
    </row>
    <row r="63" spans="1:7" x14ac:dyDescent="0.25">
      <c r="A63" s="4">
        <v>62</v>
      </c>
      <c r="B63" s="5">
        <v>13970231</v>
      </c>
      <c r="C63" s="4">
        <f>MATCH(Table3[[#This Row],[تاریخ]],Table3[تاریخ],0)</f>
        <v>62</v>
      </c>
      <c r="D63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63" s="4" t="str">
        <f>LEFT(Table3[[#This Row],[تاریخ]],4)</f>
        <v>1397</v>
      </c>
      <c r="F63" s="4" t="str">
        <f>MID(Table3[[#This Row],[تاریخ]],5,2)</f>
        <v>02</v>
      </c>
      <c r="G63" s="42">
        <v>897115887</v>
      </c>
    </row>
    <row r="64" spans="1:7" x14ac:dyDescent="0.25">
      <c r="A64" s="4">
        <v>63</v>
      </c>
      <c r="B64" s="5">
        <v>13970301</v>
      </c>
      <c r="C64" s="4">
        <f>MATCH(Table3[[#This Row],[تاریخ]],Table3[تاریخ],0)</f>
        <v>63</v>
      </c>
      <c r="D64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64" s="4" t="str">
        <f>LEFT(Table3[[#This Row],[تاریخ]],4)</f>
        <v>1397</v>
      </c>
      <c r="F64" s="4" t="str">
        <f>MID(Table3[[#This Row],[تاریخ]],5,2)</f>
        <v>03</v>
      </c>
      <c r="G64" s="42">
        <v>676053741</v>
      </c>
    </row>
    <row r="65" spans="1:7" x14ac:dyDescent="0.25">
      <c r="A65" s="4">
        <v>64</v>
      </c>
      <c r="B65" s="5">
        <v>13970302</v>
      </c>
      <c r="C65" s="4">
        <f>MATCH(Table3[[#This Row],[تاریخ]],Table3[تاریخ],0)</f>
        <v>64</v>
      </c>
      <c r="D65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65" s="4" t="str">
        <f>LEFT(Table3[[#This Row],[تاریخ]],4)</f>
        <v>1397</v>
      </c>
      <c r="F65" s="4" t="str">
        <f>MID(Table3[[#This Row],[تاریخ]],5,2)</f>
        <v>03</v>
      </c>
      <c r="G65" s="42">
        <v>822136419</v>
      </c>
    </row>
    <row r="66" spans="1:7" x14ac:dyDescent="0.25">
      <c r="A66" s="4">
        <v>65</v>
      </c>
      <c r="B66" s="5">
        <v>13970303</v>
      </c>
      <c r="C66" s="4">
        <f>MATCH(Table3[[#This Row],[تاریخ]],Table3[تاریخ],0)</f>
        <v>65</v>
      </c>
      <c r="D66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66" s="4" t="str">
        <f>LEFT(Table3[[#This Row],[تاریخ]],4)</f>
        <v>1397</v>
      </c>
      <c r="F66" s="4" t="str">
        <f>MID(Table3[[#This Row],[تاریخ]],5,2)</f>
        <v>03</v>
      </c>
      <c r="G66" s="42">
        <v>862762544</v>
      </c>
    </row>
    <row r="67" spans="1:7" x14ac:dyDescent="0.25">
      <c r="A67" s="4">
        <v>66</v>
      </c>
      <c r="B67" s="5">
        <v>13970304</v>
      </c>
      <c r="C67" s="4">
        <f>MATCH(Table3[[#This Row],[تاریخ]],Table3[تاریخ],0)</f>
        <v>66</v>
      </c>
      <c r="D67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67" s="4" t="str">
        <f>LEFT(Table3[[#This Row],[تاریخ]],4)</f>
        <v>1397</v>
      </c>
      <c r="F67" s="4" t="str">
        <f>MID(Table3[[#This Row],[تاریخ]],5,2)</f>
        <v>03</v>
      </c>
      <c r="G67" s="42">
        <v>929636044</v>
      </c>
    </row>
    <row r="68" spans="1:7" x14ac:dyDescent="0.25">
      <c r="A68" s="4">
        <v>67</v>
      </c>
      <c r="B68" s="5">
        <v>13970305</v>
      </c>
      <c r="C68" s="4">
        <f>MATCH(Table3[[#This Row],[تاریخ]],Table3[تاریخ],0)</f>
        <v>67</v>
      </c>
      <c r="D68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68" s="4" t="str">
        <f>LEFT(Table3[[#This Row],[تاریخ]],4)</f>
        <v>1397</v>
      </c>
      <c r="F68" s="4" t="str">
        <f>MID(Table3[[#This Row],[تاریخ]],5,2)</f>
        <v>03</v>
      </c>
      <c r="G68" s="42">
        <v>606787693</v>
      </c>
    </row>
    <row r="69" spans="1:7" x14ac:dyDescent="0.25">
      <c r="A69" s="4">
        <v>68</v>
      </c>
      <c r="B69" s="5">
        <v>13970306</v>
      </c>
      <c r="C69" s="4">
        <f>MATCH(Table3[[#This Row],[تاریخ]],Table3[تاریخ],0)</f>
        <v>68</v>
      </c>
      <c r="D69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69" s="4" t="str">
        <f>LEFT(Table3[[#This Row],[تاریخ]],4)</f>
        <v>1397</v>
      </c>
      <c r="F69" s="4" t="str">
        <f>MID(Table3[[#This Row],[تاریخ]],5,2)</f>
        <v>03</v>
      </c>
      <c r="G69" s="42">
        <v>808233855</v>
      </c>
    </row>
    <row r="70" spans="1:7" x14ac:dyDescent="0.25">
      <c r="A70" s="4">
        <v>69</v>
      </c>
      <c r="B70" s="5">
        <v>13970307</v>
      </c>
      <c r="C70" s="4">
        <f>MATCH(Table3[[#This Row],[تاریخ]],Table3[تاریخ],0)</f>
        <v>69</v>
      </c>
      <c r="D70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70" s="4" t="str">
        <f>LEFT(Table3[[#This Row],[تاریخ]],4)</f>
        <v>1397</v>
      </c>
      <c r="F70" s="4" t="str">
        <f>MID(Table3[[#This Row],[تاریخ]],5,2)</f>
        <v>03</v>
      </c>
      <c r="G70" s="42">
        <v>691670945</v>
      </c>
    </row>
    <row r="71" spans="1:7" x14ac:dyDescent="0.25">
      <c r="A71" s="4">
        <v>70</v>
      </c>
      <c r="B71" s="5">
        <v>13970308</v>
      </c>
      <c r="C71" s="4">
        <f>MATCH(Table3[[#This Row],[تاریخ]],Table3[تاریخ],0)</f>
        <v>70</v>
      </c>
      <c r="D71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71" s="4" t="str">
        <f>LEFT(Table3[[#This Row],[تاریخ]],4)</f>
        <v>1397</v>
      </c>
      <c r="F71" s="4" t="str">
        <f>MID(Table3[[#This Row],[تاریخ]],5,2)</f>
        <v>03</v>
      </c>
      <c r="G71" s="42">
        <v>513407896</v>
      </c>
    </row>
    <row r="72" spans="1:7" x14ac:dyDescent="0.25">
      <c r="A72" s="4">
        <v>71</v>
      </c>
      <c r="B72" s="5">
        <v>13970309</v>
      </c>
      <c r="C72" s="4">
        <f>MATCH(Table3[[#This Row],[تاریخ]],Table3[تاریخ],0)</f>
        <v>71</v>
      </c>
      <c r="D72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72" s="4" t="str">
        <f>LEFT(Table3[[#This Row],[تاریخ]],4)</f>
        <v>1397</v>
      </c>
      <c r="F72" s="4" t="str">
        <f>MID(Table3[[#This Row],[تاریخ]],5,2)</f>
        <v>03</v>
      </c>
      <c r="G72" s="42">
        <v>108033422</v>
      </c>
    </row>
    <row r="73" spans="1:7" x14ac:dyDescent="0.25">
      <c r="A73" s="4">
        <v>72</v>
      </c>
      <c r="B73" s="5">
        <v>13970310</v>
      </c>
      <c r="C73" s="4">
        <f>MATCH(Table3[[#This Row],[تاریخ]],Table3[تاریخ],0)</f>
        <v>72</v>
      </c>
      <c r="D73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73" s="4" t="str">
        <f>LEFT(Table3[[#This Row],[تاریخ]],4)</f>
        <v>1397</v>
      </c>
      <c r="F73" s="4" t="str">
        <f>MID(Table3[[#This Row],[تاریخ]],5,2)</f>
        <v>03</v>
      </c>
      <c r="G73" s="42">
        <v>422911294</v>
      </c>
    </row>
    <row r="74" spans="1:7" x14ac:dyDescent="0.25">
      <c r="A74" s="4">
        <v>73</v>
      </c>
      <c r="B74" s="5">
        <v>13970311</v>
      </c>
      <c r="C74" s="4">
        <f>MATCH(Table3[[#This Row],[تاریخ]],Table3[تاریخ],0)</f>
        <v>73</v>
      </c>
      <c r="D74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74" s="4" t="str">
        <f>LEFT(Table3[[#This Row],[تاریخ]],4)</f>
        <v>1397</v>
      </c>
      <c r="F74" s="4" t="str">
        <f>MID(Table3[[#This Row],[تاریخ]],5,2)</f>
        <v>03</v>
      </c>
      <c r="G74" s="42">
        <v>598810591</v>
      </c>
    </row>
    <row r="75" spans="1:7" x14ac:dyDescent="0.25">
      <c r="A75" s="4">
        <v>74</v>
      </c>
      <c r="B75" s="5">
        <v>13970312</v>
      </c>
      <c r="C75" s="4">
        <f>MATCH(Table3[[#This Row],[تاریخ]],Table3[تاریخ],0)</f>
        <v>74</v>
      </c>
      <c r="D75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75" s="4" t="str">
        <f>LEFT(Table3[[#This Row],[تاریخ]],4)</f>
        <v>1397</v>
      </c>
      <c r="F75" s="4" t="str">
        <f>MID(Table3[[#This Row],[تاریخ]],5,2)</f>
        <v>03</v>
      </c>
      <c r="G75" s="42">
        <v>943569486</v>
      </c>
    </row>
    <row r="76" spans="1:7" x14ac:dyDescent="0.25">
      <c r="A76" s="4">
        <v>75</v>
      </c>
      <c r="B76" s="5">
        <v>13970313</v>
      </c>
      <c r="C76" s="4">
        <f>MATCH(Table3[[#This Row],[تاریخ]],Table3[تاریخ],0)</f>
        <v>75</v>
      </c>
      <c r="D76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76" s="4" t="str">
        <f>LEFT(Table3[[#This Row],[تاریخ]],4)</f>
        <v>1397</v>
      </c>
      <c r="F76" s="4" t="str">
        <f>MID(Table3[[#This Row],[تاریخ]],5,2)</f>
        <v>03</v>
      </c>
      <c r="G76" s="42">
        <v>707789849</v>
      </c>
    </row>
    <row r="77" spans="1:7" x14ac:dyDescent="0.25">
      <c r="A77" s="4">
        <v>76</v>
      </c>
      <c r="B77" s="5">
        <v>13970314</v>
      </c>
      <c r="C77" s="4">
        <f>MATCH(Table3[[#This Row],[تاریخ]],Table3[تاریخ],0)</f>
        <v>76</v>
      </c>
      <c r="D77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77" s="4" t="str">
        <f>LEFT(Table3[[#This Row],[تاریخ]],4)</f>
        <v>1397</v>
      </c>
      <c r="F77" s="4" t="str">
        <f>MID(Table3[[#This Row],[تاریخ]],5,2)</f>
        <v>03</v>
      </c>
      <c r="G77" s="42">
        <v>576745276</v>
      </c>
    </row>
    <row r="78" spans="1:7" x14ac:dyDescent="0.25">
      <c r="A78" s="4">
        <v>77</v>
      </c>
      <c r="B78" s="5">
        <v>13970315</v>
      </c>
      <c r="C78" s="4">
        <f>MATCH(Table3[[#This Row],[تاریخ]],Table3[تاریخ],0)</f>
        <v>77</v>
      </c>
      <c r="D78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78" s="4" t="str">
        <f>LEFT(Table3[[#This Row],[تاریخ]],4)</f>
        <v>1397</v>
      </c>
      <c r="F78" s="4" t="str">
        <f>MID(Table3[[#This Row],[تاریخ]],5,2)</f>
        <v>03</v>
      </c>
      <c r="G78" s="42">
        <v>174917938</v>
      </c>
    </row>
    <row r="79" spans="1:7" x14ac:dyDescent="0.25">
      <c r="A79" s="4">
        <v>78</v>
      </c>
      <c r="B79" s="5">
        <v>13970316</v>
      </c>
      <c r="C79" s="4">
        <f>MATCH(Table3[[#This Row],[تاریخ]],Table3[تاریخ],0)</f>
        <v>78</v>
      </c>
      <c r="D79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79" s="4" t="str">
        <f>LEFT(Table3[[#This Row],[تاریخ]],4)</f>
        <v>1397</v>
      </c>
      <c r="F79" s="4" t="str">
        <f>MID(Table3[[#This Row],[تاریخ]],5,2)</f>
        <v>03</v>
      </c>
      <c r="G79" s="42">
        <v>622321568</v>
      </c>
    </row>
    <row r="80" spans="1:7" x14ac:dyDescent="0.25">
      <c r="A80" s="4">
        <v>79</v>
      </c>
      <c r="B80" s="5">
        <v>13970317</v>
      </c>
      <c r="C80" s="4">
        <f>MATCH(Table3[[#This Row],[تاریخ]],Table3[تاریخ],0)</f>
        <v>79</v>
      </c>
      <c r="D80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80" s="4" t="str">
        <f>LEFT(Table3[[#This Row],[تاریخ]],4)</f>
        <v>1397</v>
      </c>
      <c r="F80" s="4" t="str">
        <f>MID(Table3[[#This Row],[تاریخ]],5,2)</f>
        <v>03</v>
      </c>
      <c r="G80" s="42">
        <v>442940436</v>
      </c>
    </row>
    <row r="81" spans="1:7" x14ac:dyDescent="0.25">
      <c r="A81" s="4">
        <v>80</v>
      </c>
      <c r="B81" s="5">
        <v>13970318</v>
      </c>
      <c r="C81" s="4">
        <f>MATCH(Table3[[#This Row],[تاریخ]],Table3[تاریخ],0)</f>
        <v>80</v>
      </c>
      <c r="D81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81" s="4" t="str">
        <f>LEFT(Table3[[#This Row],[تاریخ]],4)</f>
        <v>1397</v>
      </c>
      <c r="F81" s="4" t="str">
        <f>MID(Table3[[#This Row],[تاریخ]],5,2)</f>
        <v>03</v>
      </c>
      <c r="G81" s="42">
        <v>735352673</v>
      </c>
    </row>
    <row r="82" spans="1:7" x14ac:dyDescent="0.25">
      <c r="A82" s="4">
        <v>81</v>
      </c>
      <c r="B82" s="5">
        <v>13970319</v>
      </c>
      <c r="C82" s="4">
        <f>MATCH(Table3[[#This Row],[تاریخ]],Table3[تاریخ],0)</f>
        <v>81</v>
      </c>
      <c r="D82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82" s="4" t="str">
        <f>LEFT(Table3[[#This Row],[تاریخ]],4)</f>
        <v>1397</v>
      </c>
      <c r="F82" s="4" t="str">
        <f>MID(Table3[[#This Row],[تاریخ]],5,2)</f>
        <v>03</v>
      </c>
      <c r="G82" s="42">
        <v>818429014</v>
      </c>
    </row>
    <row r="83" spans="1:7" x14ac:dyDescent="0.25">
      <c r="A83" s="4">
        <v>82</v>
      </c>
      <c r="B83" s="5">
        <v>13970320</v>
      </c>
      <c r="C83" s="4">
        <f>MATCH(Table3[[#This Row],[تاریخ]],Table3[تاریخ],0)</f>
        <v>82</v>
      </c>
      <c r="D83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83" s="4" t="str">
        <f>LEFT(Table3[[#This Row],[تاریخ]],4)</f>
        <v>1397</v>
      </c>
      <c r="F83" s="4" t="str">
        <f>MID(Table3[[#This Row],[تاریخ]],5,2)</f>
        <v>03</v>
      </c>
      <c r="G83" s="42">
        <v>852345718</v>
      </c>
    </row>
    <row r="84" spans="1:7" x14ac:dyDescent="0.25">
      <c r="A84" s="4">
        <v>83</v>
      </c>
      <c r="B84" s="5">
        <v>13970321</v>
      </c>
      <c r="C84" s="4">
        <f>MATCH(Table3[[#This Row],[تاریخ]],Table3[تاریخ],0)</f>
        <v>83</v>
      </c>
      <c r="D84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84" s="4" t="str">
        <f>LEFT(Table3[[#This Row],[تاریخ]],4)</f>
        <v>1397</v>
      </c>
      <c r="F84" s="4" t="str">
        <f>MID(Table3[[#This Row],[تاریخ]],5,2)</f>
        <v>03</v>
      </c>
      <c r="G84" s="42">
        <v>725745348</v>
      </c>
    </row>
    <row r="85" spans="1:7" x14ac:dyDescent="0.25">
      <c r="A85" s="4">
        <v>84</v>
      </c>
      <c r="B85" s="5">
        <v>13970322</v>
      </c>
      <c r="C85" s="4">
        <f>MATCH(Table3[[#This Row],[تاریخ]],Table3[تاریخ],0)</f>
        <v>84</v>
      </c>
      <c r="D85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85" s="4" t="str">
        <f>LEFT(Table3[[#This Row],[تاریخ]],4)</f>
        <v>1397</v>
      </c>
      <c r="F85" s="4" t="str">
        <f>MID(Table3[[#This Row],[تاریخ]],5,2)</f>
        <v>03</v>
      </c>
      <c r="G85" s="42">
        <v>678496458</v>
      </c>
    </row>
    <row r="86" spans="1:7" x14ac:dyDescent="0.25">
      <c r="A86" s="4">
        <v>85</v>
      </c>
      <c r="B86" s="5">
        <v>13970323</v>
      </c>
      <c r="C86" s="4">
        <f>MATCH(Table3[[#This Row],[تاریخ]],Table3[تاریخ],0)</f>
        <v>85</v>
      </c>
      <c r="D86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86" s="4" t="str">
        <f>LEFT(Table3[[#This Row],[تاریخ]],4)</f>
        <v>1397</v>
      </c>
      <c r="F86" s="4" t="str">
        <f>MID(Table3[[#This Row],[تاریخ]],5,2)</f>
        <v>03</v>
      </c>
      <c r="G86" s="42">
        <v>221281363</v>
      </c>
    </row>
    <row r="87" spans="1:7" x14ac:dyDescent="0.25">
      <c r="A87" s="4">
        <v>86</v>
      </c>
      <c r="B87" s="5">
        <v>13970324</v>
      </c>
      <c r="C87" s="4">
        <f>MATCH(Table3[[#This Row],[تاریخ]],Table3[تاریخ],0)</f>
        <v>86</v>
      </c>
      <c r="D87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87" s="4" t="str">
        <f>LEFT(Table3[[#This Row],[تاریخ]],4)</f>
        <v>1397</v>
      </c>
      <c r="F87" s="4" t="str">
        <f>MID(Table3[[#This Row],[تاریخ]],5,2)</f>
        <v>03</v>
      </c>
      <c r="G87" s="42">
        <v>165911290</v>
      </c>
    </row>
    <row r="88" spans="1:7" x14ac:dyDescent="0.25">
      <c r="A88" s="4">
        <v>87</v>
      </c>
      <c r="B88" s="5">
        <v>13970325</v>
      </c>
      <c r="C88" s="4">
        <f>MATCH(Table3[[#This Row],[تاریخ]],Table3[تاریخ],0)</f>
        <v>87</v>
      </c>
      <c r="D88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88" s="4" t="str">
        <f>LEFT(Table3[[#This Row],[تاریخ]],4)</f>
        <v>1397</v>
      </c>
      <c r="F88" s="4" t="str">
        <f>MID(Table3[[#This Row],[تاریخ]],5,2)</f>
        <v>03</v>
      </c>
      <c r="G88" s="42">
        <v>115626907</v>
      </c>
    </row>
    <row r="89" spans="1:7" x14ac:dyDescent="0.25">
      <c r="A89" s="4">
        <v>88</v>
      </c>
      <c r="B89" s="5">
        <v>13970326</v>
      </c>
      <c r="C89" s="4">
        <f>MATCH(Table3[[#This Row],[تاریخ]],Table3[تاریخ],0)</f>
        <v>88</v>
      </c>
      <c r="D89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89" s="4" t="str">
        <f>LEFT(Table3[[#This Row],[تاریخ]],4)</f>
        <v>1397</v>
      </c>
      <c r="F89" s="4" t="str">
        <f>MID(Table3[[#This Row],[تاریخ]],5,2)</f>
        <v>03</v>
      </c>
      <c r="G89" s="42">
        <v>291424494</v>
      </c>
    </row>
    <row r="90" spans="1:7" x14ac:dyDescent="0.25">
      <c r="A90" s="4">
        <v>89</v>
      </c>
      <c r="B90" s="5">
        <v>13970327</v>
      </c>
      <c r="C90" s="4">
        <f>MATCH(Table3[[#This Row],[تاریخ]],Table3[تاریخ],0)</f>
        <v>89</v>
      </c>
      <c r="D90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90" s="4" t="str">
        <f>LEFT(Table3[[#This Row],[تاریخ]],4)</f>
        <v>1397</v>
      </c>
      <c r="F90" s="4" t="str">
        <f>MID(Table3[[#This Row],[تاریخ]],5,2)</f>
        <v>03</v>
      </c>
      <c r="G90" s="42">
        <v>527081617</v>
      </c>
    </row>
    <row r="91" spans="1:7" x14ac:dyDescent="0.25">
      <c r="A91" s="4">
        <v>90</v>
      </c>
      <c r="B91" s="5">
        <v>13970328</v>
      </c>
      <c r="C91" s="4">
        <f>MATCH(Table3[[#This Row],[تاریخ]],Table3[تاریخ],0)</f>
        <v>90</v>
      </c>
      <c r="D91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91" s="4" t="str">
        <f>LEFT(Table3[[#This Row],[تاریخ]],4)</f>
        <v>1397</v>
      </c>
      <c r="F91" s="4" t="str">
        <f>MID(Table3[[#This Row],[تاریخ]],5,2)</f>
        <v>03</v>
      </c>
      <c r="G91" s="42">
        <v>988301821</v>
      </c>
    </row>
    <row r="92" spans="1:7" x14ac:dyDescent="0.25">
      <c r="A92" s="4">
        <v>91</v>
      </c>
      <c r="B92" s="5">
        <v>13970329</v>
      </c>
      <c r="C92" s="4">
        <f>MATCH(Table3[[#This Row],[تاریخ]],Table3[تاریخ],0)</f>
        <v>91</v>
      </c>
      <c r="D92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92" s="4" t="str">
        <f>LEFT(Table3[[#This Row],[تاریخ]],4)</f>
        <v>1397</v>
      </c>
      <c r="F92" s="4" t="str">
        <f>MID(Table3[[#This Row],[تاریخ]],5,2)</f>
        <v>03</v>
      </c>
      <c r="G92" s="42">
        <v>644996518</v>
      </c>
    </row>
    <row r="93" spans="1:7" x14ac:dyDescent="0.25">
      <c r="A93" s="4">
        <v>92</v>
      </c>
      <c r="B93" s="5">
        <v>13970330</v>
      </c>
      <c r="C93" s="4">
        <f>MATCH(Table3[[#This Row],[تاریخ]],Table3[تاریخ],0)</f>
        <v>92</v>
      </c>
      <c r="D93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93" s="4" t="str">
        <f>LEFT(Table3[[#This Row],[تاریخ]],4)</f>
        <v>1397</v>
      </c>
      <c r="F93" s="4" t="str">
        <f>MID(Table3[[#This Row],[تاریخ]],5,2)</f>
        <v>03</v>
      </c>
      <c r="G93" s="42">
        <v>418190803</v>
      </c>
    </row>
    <row r="94" spans="1:7" x14ac:dyDescent="0.25">
      <c r="A94" s="4">
        <v>93</v>
      </c>
      <c r="B94" s="5">
        <v>13970331</v>
      </c>
      <c r="C94" s="4">
        <f>MATCH(Table3[[#This Row],[تاریخ]],Table3[تاریخ],0)</f>
        <v>93</v>
      </c>
      <c r="D94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94" s="4" t="str">
        <f>LEFT(Table3[[#This Row],[تاریخ]],4)</f>
        <v>1397</v>
      </c>
      <c r="F94" s="4" t="str">
        <f>MID(Table3[[#This Row],[تاریخ]],5,2)</f>
        <v>03</v>
      </c>
      <c r="G94" s="42">
        <v>699987158</v>
      </c>
    </row>
    <row r="95" spans="1:7" x14ac:dyDescent="0.25">
      <c r="A95" s="4">
        <v>94</v>
      </c>
      <c r="B95" s="5">
        <v>13970401</v>
      </c>
      <c r="C95" s="4">
        <f>MATCH(Table3[[#This Row],[تاریخ]],Table3[تاریخ],0)</f>
        <v>94</v>
      </c>
      <c r="D95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95" s="4" t="str">
        <f>LEFT(Table3[[#This Row],[تاریخ]],4)</f>
        <v>1397</v>
      </c>
      <c r="F95" s="4" t="str">
        <f>MID(Table3[[#This Row],[تاریخ]],5,2)</f>
        <v>04</v>
      </c>
      <c r="G95" s="42">
        <v>544061675</v>
      </c>
    </row>
    <row r="96" spans="1:7" x14ac:dyDescent="0.25">
      <c r="A96" s="4">
        <v>95</v>
      </c>
      <c r="B96" s="5">
        <v>13970402</v>
      </c>
      <c r="C96" s="4">
        <f>MATCH(Table3[[#This Row],[تاریخ]],Table3[تاریخ],0)</f>
        <v>95</v>
      </c>
      <c r="D96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96" s="4" t="str">
        <f>LEFT(Table3[[#This Row],[تاریخ]],4)</f>
        <v>1397</v>
      </c>
      <c r="F96" s="4" t="str">
        <f>MID(Table3[[#This Row],[تاریخ]],5,2)</f>
        <v>04</v>
      </c>
      <c r="G96" s="42">
        <v>149979168</v>
      </c>
    </row>
    <row r="97" spans="1:7" x14ac:dyDescent="0.25">
      <c r="A97" s="4">
        <v>96</v>
      </c>
      <c r="B97" s="5">
        <v>13970403</v>
      </c>
      <c r="C97" s="4">
        <f>MATCH(Table3[[#This Row],[تاریخ]],Table3[تاریخ],0)</f>
        <v>96</v>
      </c>
      <c r="D97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97" s="4" t="str">
        <f>LEFT(Table3[[#This Row],[تاریخ]],4)</f>
        <v>1397</v>
      </c>
      <c r="F97" s="4" t="str">
        <f>MID(Table3[[#This Row],[تاریخ]],5,2)</f>
        <v>04</v>
      </c>
      <c r="G97" s="42">
        <v>189809610</v>
      </c>
    </row>
    <row r="98" spans="1:7" x14ac:dyDescent="0.25">
      <c r="A98" s="4">
        <v>97</v>
      </c>
      <c r="B98" s="5">
        <v>13970404</v>
      </c>
      <c r="C98" s="4">
        <f>MATCH(Table3[[#This Row],[تاریخ]],Table3[تاریخ],0)</f>
        <v>97</v>
      </c>
      <c r="D98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98" s="4" t="str">
        <f>LEFT(Table3[[#This Row],[تاریخ]],4)</f>
        <v>1397</v>
      </c>
      <c r="F98" s="4" t="str">
        <f>MID(Table3[[#This Row],[تاریخ]],5,2)</f>
        <v>04</v>
      </c>
      <c r="G98" s="42">
        <v>356815375</v>
      </c>
    </row>
    <row r="99" spans="1:7" x14ac:dyDescent="0.25">
      <c r="A99" s="4">
        <v>98</v>
      </c>
      <c r="B99" s="5">
        <v>13970405</v>
      </c>
      <c r="C99" s="4">
        <f>MATCH(Table3[[#This Row],[تاریخ]],Table3[تاریخ],0)</f>
        <v>98</v>
      </c>
      <c r="D99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99" s="4" t="str">
        <f>LEFT(Table3[[#This Row],[تاریخ]],4)</f>
        <v>1397</v>
      </c>
      <c r="F99" s="4" t="str">
        <f>MID(Table3[[#This Row],[تاریخ]],5,2)</f>
        <v>04</v>
      </c>
      <c r="G99" s="42">
        <v>860140508</v>
      </c>
    </row>
    <row r="100" spans="1:7" x14ac:dyDescent="0.25">
      <c r="A100" s="4">
        <v>99</v>
      </c>
      <c r="B100" s="5">
        <v>13970406</v>
      </c>
      <c r="C100" s="4">
        <f>MATCH(Table3[[#This Row],[تاریخ]],Table3[تاریخ],0)</f>
        <v>99</v>
      </c>
      <c r="D100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100" s="4" t="str">
        <f>LEFT(Table3[[#This Row],[تاریخ]],4)</f>
        <v>1397</v>
      </c>
      <c r="F100" s="4" t="str">
        <f>MID(Table3[[#This Row],[تاریخ]],5,2)</f>
        <v>04</v>
      </c>
      <c r="G100" s="42">
        <v>483880370</v>
      </c>
    </row>
    <row r="101" spans="1:7" x14ac:dyDescent="0.25">
      <c r="A101" s="4">
        <v>100</v>
      </c>
      <c r="B101" s="5">
        <v>13970407</v>
      </c>
      <c r="C101" s="4">
        <f>MATCH(Table3[[#This Row],[تاریخ]],Table3[تاریخ],0)</f>
        <v>100</v>
      </c>
      <c r="D101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101" s="4" t="str">
        <f>LEFT(Table3[[#This Row],[تاریخ]],4)</f>
        <v>1397</v>
      </c>
      <c r="F101" s="4" t="str">
        <f>MID(Table3[[#This Row],[تاریخ]],5,2)</f>
        <v>04</v>
      </c>
      <c r="G101" s="42">
        <v>491012785</v>
      </c>
    </row>
    <row r="102" spans="1:7" x14ac:dyDescent="0.25">
      <c r="A102" s="4">
        <v>101</v>
      </c>
      <c r="B102" s="5">
        <v>13970408</v>
      </c>
      <c r="C102" s="4">
        <f>MATCH(Table3[[#This Row],[تاریخ]],Table3[تاریخ],0)</f>
        <v>101</v>
      </c>
      <c r="D102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102" s="4" t="str">
        <f>LEFT(Table3[[#This Row],[تاریخ]],4)</f>
        <v>1397</v>
      </c>
      <c r="F102" s="4" t="str">
        <f>MID(Table3[[#This Row],[تاریخ]],5,2)</f>
        <v>04</v>
      </c>
      <c r="G102" s="42">
        <v>973492926</v>
      </c>
    </row>
    <row r="103" spans="1:7" x14ac:dyDescent="0.25">
      <c r="A103" s="4">
        <v>102</v>
      </c>
      <c r="B103" s="5">
        <v>13970409</v>
      </c>
      <c r="C103" s="4">
        <f>MATCH(Table3[[#This Row],[تاریخ]],Table3[تاریخ],0)</f>
        <v>102</v>
      </c>
      <c r="D103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103" s="4" t="str">
        <f>LEFT(Table3[[#This Row],[تاریخ]],4)</f>
        <v>1397</v>
      </c>
      <c r="F103" s="4" t="str">
        <f>MID(Table3[[#This Row],[تاریخ]],5,2)</f>
        <v>04</v>
      </c>
      <c r="G103" s="42">
        <v>785072574</v>
      </c>
    </row>
    <row r="104" spans="1:7" x14ac:dyDescent="0.25">
      <c r="A104" s="4">
        <v>103</v>
      </c>
      <c r="B104" s="5">
        <v>13970410</v>
      </c>
      <c r="C104" s="4">
        <f>MATCH(Table3[[#This Row],[تاریخ]],Table3[تاریخ],0)</f>
        <v>103</v>
      </c>
      <c r="D104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104" s="4" t="str">
        <f>LEFT(Table3[[#This Row],[تاریخ]],4)</f>
        <v>1397</v>
      </c>
      <c r="F104" s="4" t="str">
        <f>MID(Table3[[#This Row],[تاریخ]],5,2)</f>
        <v>04</v>
      </c>
      <c r="G104" s="42">
        <v>259566232</v>
      </c>
    </row>
    <row r="105" spans="1:7" x14ac:dyDescent="0.25">
      <c r="A105" s="4">
        <v>104</v>
      </c>
      <c r="B105" s="5">
        <v>13970411</v>
      </c>
      <c r="C105" s="4">
        <f>MATCH(Table3[[#This Row],[تاریخ]],Table3[تاریخ],0)</f>
        <v>104</v>
      </c>
      <c r="D105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105" s="4" t="str">
        <f>LEFT(Table3[[#This Row],[تاریخ]],4)</f>
        <v>1397</v>
      </c>
      <c r="F105" s="4" t="str">
        <f>MID(Table3[[#This Row],[تاریخ]],5,2)</f>
        <v>04</v>
      </c>
      <c r="G105" s="42">
        <v>975682555</v>
      </c>
    </row>
    <row r="106" spans="1:7" x14ac:dyDescent="0.25">
      <c r="A106" s="4">
        <v>105</v>
      </c>
      <c r="B106" s="5">
        <v>13970412</v>
      </c>
      <c r="C106" s="4">
        <f>MATCH(Table3[[#This Row],[تاریخ]],Table3[تاریخ],0)</f>
        <v>105</v>
      </c>
      <c r="D106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106" s="4" t="str">
        <f>LEFT(Table3[[#This Row],[تاریخ]],4)</f>
        <v>1397</v>
      </c>
      <c r="F106" s="4" t="str">
        <f>MID(Table3[[#This Row],[تاریخ]],5,2)</f>
        <v>04</v>
      </c>
      <c r="G106" s="42">
        <v>269389362</v>
      </c>
    </row>
    <row r="107" spans="1:7" x14ac:dyDescent="0.25">
      <c r="A107" s="4">
        <v>106</v>
      </c>
      <c r="B107" s="5">
        <v>13970413</v>
      </c>
      <c r="C107" s="4">
        <f>MATCH(Table3[[#This Row],[تاریخ]],Table3[تاریخ],0)</f>
        <v>106</v>
      </c>
      <c r="D107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107" s="4" t="str">
        <f>LEFT(Table3[[#This Row],[تاریخ]],4)</f>
        <v>1397</v>
      </c>
      <c r="F107" s="4" t="str">
        <f>MID(Table3[[#This Row],[تاریخ]],5,2)</f>
        <v>04</v>
      </c>
      <c r="G107" s="42">
        <v>417760828</v>
      </c>
    </row>
    <row r="108" spans="1:7" x14ac:dyDescent="0.25">
      <c r="A108" s="4">
        <v>107</v>
      </c>
      <c r="B108" s="5">
        <v>13970414</v>
      </c>
      <c r="C108" s="4">
        <f>MATCH(Table3[[#This Row],[تاریخ]],Table3[تاریخ],0)</f>
        <v>107</v>
      </c>
      <c r="D108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108" s="4" t="str">
        <f>LEFT(Table3[[#This Row],[تاریخ]],4)</f>
        <v>1397</v>
      </c>
      <c r="F108" s="4" t="str">
        <f>MID(Table3[[#This Row],[تاریخ]],5,2)</f>
        <v>04</v>
      </c>
      <c r="G108" s="42">
        <v>850876853</v>
      </c>
    </row>
    <row r="109" spans="1:7" x14ac:dyDescent="0.25">
      <c r="A109" s="4">
        <v>108</v>
      </c>
      <c r="B109" s="5">
        <v>13970415</v>
      </c>
      <c r="C109" s="4">
        <f>MATCH(Table3[[#This Row],[تاریخ]],Table3[تاریخ],0)</f>
        <v>108</v>
      </c>
      <c r="D109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109" s="4" t="str">
        <f>LEFT(Table3[[#This Row],[تاریخ]],4)</f>
        <v>1397</v>
      </c>
      <c r="F109" s="4" t="str">
        <f>MID(Table3[[#This Row],[تاریخ]],5,2)</f>
        <v>04</v>
      </c>
      <c r="G109" s="42">
        <v>538718415</v>
      </c>
    </row>
    <row r="110" spans="1:7" x14ac:dyDescent="0.25">
      <c r="A110" s="4">
        <v>109</v>
      </c>
      <c r="B110" s="5">
        <v>13970416</v>
      </c>
      <c r="C110" s="4">
        <f>MATCH(Table3[[#This Row],[تاریخ]],Table3[تاریخ],0)</f>
        <v>109</v>
      </c>
      <c r="D110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110" s="4" t="str">
        <f>LEFT(Table3[[#This Row],[تاریخ]],4)</f>
        <v>1397</v>
      </c>
      <c r="F110" s="4" t="str">
        <f>MID(Table3[[#This Row],[تاریخ]],5,2)</f>
        <v>04</v>
      </c>
      <c r="G110" s="42">
        <v>974418571</v>
      </c>
    </row>
    <row r="111" spans="1:7" x14ac:dyDescent="0.25">
      <c r="A111" s="4">
        <v>110</v>
      </c>
      <c r="B111" s="5">
        <v>13970417</v>
      </c>
      <c r="C111" s="4">
        <f>MATCH(Table3[[#This Row],[تاریخ]],Table3[تاریخ],0)</f>
        <v>110</v>
      </c>
      <c r="D111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111" s="4" t="str">
        <f>LEFT(Table3[[#This Row],[تاریخ]],4)</f>
        <v>1397</v>
      </c>
      <c r="F111" s="4" t="str">
        <f>MID(Table3[[#This Row],[تاریخ]],5,2)</f>
        <v>04</v>
      </c>
      <c r="G111" s="42">
        <v>685609579</v>
      </c>
    </row>
    <row r="112" spans="1:7" x14ac:dyDescent="0.25">
      <c r="A112" s="4">
        <v>111</v>
      </c>
      <c r="B112" s="5">
        <v>13970418</v>
      </c>
      <c r="C112" s="4">
        <f>MATCH(Table3[[#This Row],[تاریخ]],Table3[تاریخ],0)</f>
        <v>111</v>
      </c>
      <c r="D112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112" s="4" t="str">
        <f>LEFT(Table3[[#This Row],[تاریخ]],4)</f>
        <v>1397</v>
      </c>
      <c r="F112" s="4" t="str">
        <f>MID(Table3[[#This Row],[تاریخ]],5,2)</f>
        <v>04</v>
      </c>
      <c r="G112" s="42">
        <v>228883698</v>
      </c>
    </row>
    <row r="113" spans="1:7" x14ac:dyDescent="0.25">
      <c r="A113" s="4">
        <v>112</v>
      </c>
      <c r="B113" s="5">
        <v>13970419</v>
      </c>
      <c r="C113" s="4">
        <f>MATCH(Table3[[#This Row],[تاریخ]],Table3[تاریخ],0)</f>
        <v>112</v>
      </c>
      <c r="D113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113" s="4" t="str">
        <f>LEFT(Table3[[#This Row],[تاریخ]],4)</f>
        <v>1397</v>
      </c>
      <c r="F113" s="4" t="str">
        <f>MID(Table3[[#This Row],[تاریخ]],5,2)</f>
        <v>04</v>
      </c>
      <c r="G113" s="42">
        <v>946475028</v>
      </c>
    </row>
    <row r="114" spans="1:7" x14ac:dyDescent="0.25">
      <c r="A114" s="4">
        <v>113</v>
      </c>
      <c r="B114" s="5">
        <v>13970420</v>
      </c>
      <c r="C114" s="4">
        <f>MATCH(Table3[[#This Row],[تاریخ]],Table3[تاریخ],0)</f>
        <v>113</v>
      </c>
      <c r="D114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114" s="4" t="str">
        <f>LEFT(Table3[[#This Row],[تاریخ]],4)</f>
        <v>1397</v>
      </c>
      <c r="F114" s="4" t="str">
        <f>MID(Table3[[#This Row],[تاریخ]],5,2)</f>
        <v>04</v>
      </c>
      <c r="G114" s="42">
        <v>504961458</v>
      </c>
    </row>
    <row r="115" spans="1:7" x14ac:dyDescent="0.25">
      <c r="A115" s="4">
        <v>114</v>
      </c>
      <c r="B115" s="5">
        <v>13970421</v>
      </c>
      <c r="C115" s="4">
        <f>MATCH(Table3[[#This Row],[تاریخ]],Table3[تاریخ],0)</f>
        <v>114</v>
      </c>
      <c r="D115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115" s="4" t="str">
        <f>LEFT(Table3[[#This Row],[تاریخ]],4)</f>
        <v>1397</v>
      </c>
      <c r="F115" s="4" t="str">
        <f>MID(Table3[[#This Row],[تاریخ]],5,2)</f>
        <v>04</v>
      </c>
      <c r="G115" s="42">
        <v>779059495</v>
      </c>
    </row>
    <row r="116" spans="1:7" x14ac:dyDescent="0.25">
      <c r="A116" s="4">
        <v>115</v>
      </c>
      <c r="B116" s="5">
        <v>13970422</v>
      </c>
      <c r="C116" s="4">
        <f>MATCH(Table3[[#This Row],[تاریخ]],Table3[تاریخ],0)</f>
        <v>115</v>
      </c>
      <c r="D116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116" s="4" t="str">
        <f>LEFT(Table3[[#This Row],[تاریخ]],4)</f>
        <v>1397</v>
      </c>
      <c r="F116" s="4" t="str">
        <f>MID(Table3[[#This Row],[تاریخ]],5,2)</f>
        <v>04</v>
      </c>
      <c r="G116" s="42">
        <v>932755082</v>
      </c>
    </row>
    <row r="117" spans="1:7" x14ac:dyDescent="0.25">
      <c r="A117" s="4">
        <v>116</v>
      </c>
      <c r="B117" s="5">
        <v>13970423</v>
      </c>
      <c r="C117" s="4">
        <f>MATCH(Table3[[#This Row],[تاریخ]],Table3[تاریخ],0)</f>
        <v>116</v>
      </c>
      <c r="D117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117" s="4" t="str">
        <f>LEFT(Table3[[#This Row],[تاریخ]],4)</f>
        <v>1397</v>
      </c>
      <c r="F117" s="4" t="str">
        <f>MID(Table3[[#This Row],[تاریخ]],5,2)</f>
        <v>04</v>
      </c>
      <c r="G117" s="42">
        <v>332453163</v>
      </c>
    </row>
    <row r="118" spans="1:7" x14ac:dyDescent="0.25">
      <c r="A118" s="4">
        <v>117</v>
      </c>
      <c r="B118" s="5">
        <v>13970424</v>
      </c>
      <c r="C118" s="4">
        <f>MATCH(Table3[[#This Row],[تاریخ]],Table3[تاریخ],0)</f>
        <v>117</v>
      </c>
      <c r="D118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118" s="4" t="str">
        <f>LEFT(Table3[[#This Row],[تاریخ]],4)</f>
        <v>1397</v>
      </c>
      <c r="F118" s="4" t="str">
        <f>MID(Table3[[#This Row],[تاریخ]],5,2)</f>
        <v>04</v>
      </c>
      <c r="G118" s="42">
        <v>472597123</v>
      </c>
    </row>
    <row r="119" spans="1:7" x14ac:dyDescent="0.25">
      <c r="A119" s="4">
        <v>118</v>
      </c>
      <c r="B119" s="5">
        <v>13970425</v>
      </c>
      <c r="C119" s="4">
        <f>MATCH(Table3[[#This Row],[تاریخ]],Table3[تاریخ],0)</f>
        <v>118</v>
      </c>
      <c r="D119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119" s="4" t="str">
        <f>LEFT(Table3[[#This Row],[تاریخ]],4)</f>
        <v>1397</v>
      </c>
      <c r="F119" s="4" t="str">
        <f>MID(Table3[[#This Row],[تاریخ]],5,2)</f>
        <v>04</v>
      </c>
      <c r="G119" s="42">
        <v>835803151</v>
      </c>
    </row>
    <row r="120" spans="1:7" x14ac:dyDescent="0.25">
      <c r="A120" s="4">
        <v>119</v>
      </c>
      <c r="B120" s="5">
        <v>13970426</v>
      </c>
      <c r="C120" s="4">
        <f>MATCH(Table3[[#This Row],[تاریخ]],Table3[تاریخ],0)</f>
        <v>119</v>
      </c>
      <c r="D120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120" s="4" t="str">
        <f>LEFT(Table3[[#This Row],[تاریخ]],4)</f>
        <v>1397</v>
      </c>
      <c r="F120" s="4" t="str">
        <f>MID(Table3[[#This Row],[تاریخ]],5,2)</f>
        <v>04</v>
      </c>
      <c r="G120" s="42">
        <v>582100392</v>
      </c>
    </row>
    <row r="121" spans="1:7" x14ac:dyDescent="0.25">
      <c r="A121" s="4">
        <v>120</v>
      </c>
      <c r="B121" s="5">
        <v>13970427</v>
      </c>
      <c r="C121" s="4">
        <f>MATCH(Table3[[#This Row],[تاریخ]],Table3[تاریخ],0)</f>
        <v>120</v>
      </c>
      <c r="D121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121" s="4" t="str">
        <f>LEFT(Table3[[#This Row],[تاریخ]],4)</f>
        <v>1397</v>
      </c>
      <c r="F121" s="4" t="str">
        <f>MID(Table3[[#This Row],[تاریخ]],5,2)</f>
        <v>04</v>
      </c>
      <c r="G121" s="42">
        <v>811376103</v>
      </c>
    </row>
    <row r="122" spans="1:7" x14ac:dyDescent="0.25">
      <c r="A122" s="4">
        <v>121</v>
      </c>
      <c r="B122" s="5">
        <v>13970428</v>
      </c>
      <c r="C122" s="4">
        <f>MATCH(Table3[[#This Row],[تاریخ]],Table3[تاریخ],0)</f>
        <v>121</v>
      </c>
      <c r="D122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122" s="4" t="str">
        <f>LEFT(Table3[[#This Row],[تاریخ]],4)</f>
        <v>1397</v>
      </c>
      <c r="F122" s="4" t="str">
        <f>MID(Table3[[#This Row],[تاریخ]],5,2)</f>
        <v>04</v>
      </c>
      <c r="G122" s="42">
        <v>263157318</v>
      </c>
    </row>
    <row r="123" spans="1:7" x14ac:dyDescent="0.25">
      <c r="A123" s="4">
        <v>122</v>
      </c>
      <c r="B123" s="5">
        <v>13970429</v>
      </c>
      <c r="C123" s="4">
        <f>MATCH(Table3[[#This Row],[تاریخ]],Table3[تاریخ],0)</f>
        <v>122</v>
      </c>
      <c r="D123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123" s="4" t="str">
        <f>LEFT(Table3[[#This Row],[تاریخ]],4)</f>
        <v>1397</v>
      </c>
      <c r="F123" s="4" t="str">
        <f>MID(Table3[[#This Row],[تاریخ]],5,2)</f>
        <v>04</v>
      </c>
      <c r="G123" s="42">
        <v>967380657</v>
      </c>
    </row>
    <row r="124" spans="1:7" x14ac:dyDescent="0.25">
      <c r="A124" s="4">
        <v>123</v>
      </c>
      <c r="B124" s="5">
        <v>13970430</v>
      </c>
      <c r="C124" s="4">
        <f>MATCH(Table3[[#This Row],[تاریخ]],Table3[تاریخ],0)</f>
        <v>123</v>
      </c>
      <c r="D124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124" s="4" t="str">
        <f>LEFT(Table3[[#This Row],[تاریخ]],4)</f>
        <v>1397</v>
      </c>
      <c r="F124" s="4" t="str">
        <f>MID(Table3[[#This Row],[تاریخ]],5,2)</f>
        <v>04</v>
      </c>
      <c r="G124" s="42">
        <v>348159382</v>
      </c>
    </row>
    <row r="125" spans="1:7" x14ac:dyDescent="0.25">
      <c r="A125" s="4">
        <v>124</v>
      </c>
      <c r="B125" s="5">
        <v>13970431</v>
      </c>
      <c r="C125" s="4">
        <f>MATCH(Table3[[#This Row],[تاریخ]],Table3[تاریخ],0)</f>
        <v>124</v>
      </c>
      <c r="D125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125" s="4" t="str">
        <f>LEFT(Table3[[#This Row],[تاریخ]],4)</f>
        <v>1397</v>
      </c>
      <c r="F125" s="4" t="str">
        <f>MID(Table3[[#This Row],[تاریخ]],5,2)</f>
        <v>04</v>
      </c>
      <c r="G125" s="42">
        <v>702356782</v>
      </c>
    </row>
    <row r="126" spans="1:7" x14ac:dyDescent="0.25">
      <c r="A126" s="4">
        <v>125</v>
      </c>
      <c r="B126" s="5">
        <v>13970501</v>
      </c>
      <c r="C126" s="4">
        <f>MATCH(Table3[[#This Row],[تاریخ]],Table3[تاریخ],0)</f>
        <v>125</v>
      </c>
      <c r="D126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126" s="4" t="str">
        <f>LEFT(Table3[[#This Row],[تاریخ]],4)</f>
        <v>1397</v>
      </c>
      <c r="F126" s="4" t="str">
        <f>MID(Table3[[#This Row],[تاریخ]],5,2)</f>
        <v>05</v>
      </c>
      <c r="G126" s="42">
        <v>479857754</v>
      </c>
    </row>
    <row r="127" spans="1:7" x14ac:dyDescent="0.25">
      <c r="A127" s="4">
        <v>126</v>
      </c>
      <c r="B127" s="5">
        <v>13970502</v>
      </c>
      <c r="C127" s="4">
        <f>MATCH(Table3[[#This Row],[تاریخ]],Table3[تاریخ],0)</f>
        <v>126</v>
      </c>
      <c r="D127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127" s="4" t="str">
        <f>LEFT(Table3[[#This Row],[تاریخ]],4)</f>
        <v>1397</v>
      </c>
      <c r="F127" s="4" t="str">
        <f>MID(Table3[[#This Row],[تاریخ]],5,2)</f>
        <v>05</v>
      </c>
      <c r="G127" s="42">
        <v>107530888</v>
      </c>
    </row>
    <row r="128" spans="1:7" x14ac:dyDescent="0.25">
      <c r="A128" s="4">
        <v>127</v>
      </c>
      <c r="B128" s="5">
        <v>13970503</v>
      </c>
      <c r="C128" s="4">
        <f>MATCH(Table3[[#This Row],[تاریخ]],Table3[تاریخ],0)</f>
        <v>127</v>
      </c>
      <c r="D128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128" s="4" t="str">
        <f>LEFT(Table3[[#This Row],[تاریخ]],4)</f>
        <v>1397</v>
      </c>
      <c r="F128" s="4" t="str">
        <f>MID(Table3[[#This Row],[تاریخ]],5,2)</f>
        <v>05</v>
      </c>
      <c r="G128" s="42">
        <v>892717240</v>
      </c>
    </row>
    <row r="129" spans="1:7" x14ac:dyDescent="0.25">
      <c r="A129" s="4">
        <v>128</v>
      </c>
      <c r="B129" s="5">
        <v>13970504</v>
      </c>
      <c r="C129" s="4">
        <f>MATCH(Table3[[#This Row],[تاریخ]],Table3[تاریخ],0)</f>
        <v>128</v>
      </c>
      <c r="D129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129" s="4" t="str">
        <f>LEFT(Table3[[#This Row],[تاریخ]],4)</f>
        <v>1397</v>
      </c>
      <c r="F129" s="4" t="str">
        <f>MID(Table3[[#This Row],[تاریخ]],5,2)</f>
        <v>05</v>
      </c>
      <c r="G129" s="42">
        <v>816000106</v>
      </c>
    </row>
    <row r="130" spans="1:7" x14ac:dyDescent="0.25">
      <c r="A130" s="4">
        <v>129</v>
      </c>
      <c r="B130" s="5">
        <v>13970505</v>
      </c>
      <c r="C130" s="4">
        <f>MATCH(Table3[[#This Row],[تاریخ]],Table3[تاریخ],0)</f>
        <v>129</v>
      </c>
      <c r="D130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130" s="4" t="str">
        <f>LEFT(Table3[[#This Row],[تاریخ]],4)</f>
        <v>1397</v>
      </c>
      <c r="F130" s="4" t="str">
        <f>MID(Table3[[#This Row],[تاریخ]],5,2)</f>
        <v>05</v>
      </c>
      <c r="G130" s="42">
        <v>809297129</v>
      </c>
    </row>
    <row r="131" spans="1:7" x14ac:dyDescent="0.25">
      <c r="A131" s="4">
        <v>130</v>
      </c>
      <c r="B131" s="5">
        <v>13970506</v>
      </c>
      <c r="C131" s="4">
        <f>MATCH(Table3[[#This Row],[تاریخ]],Table3[تاریخ],0)</f>
        <v>130</v>
      </c>
      <c r="D131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131" s="4" t="str">
        <f>LEFT(Table3[[#This Row],[تاریخ]],4)</f>
        <v>1397</v>
      </c>
      <c r="F131" s="4" t="str">
        <f>MID(Table3[[#This Row],[تاریخ]],5,2)</f>
        <v>05</v>
      </c>
      <c r="G131" s="42">
        <v>885375836</v>
      </c>
    </row>
    <row r="132" spans="1:7" x14ac:dyDescent="0.25">
      <c r="A132" s="4">
        <v>131</v>
      </c>
      <c r="B132" s="5">
        <v>13970507</v>
      </c>
      <c r="C132" s="4">
        <f>MATCH(Table3[[#This Row],[تاریخ]],Table3[تاریخ],0)</f>
        <v>131</v>
      </c>
      <c r="D132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132" s="4" t="str">
        <f>LEFT(Table3[[#This Row],[تاریخ]],4)</f>
        <v>1397</v>
      </c>
      <c r="F132" s="4" t="str">
        <f>MID(Table3[[#This Row],[تاریخ]],5,2)</f>
        <v>05</v>
      </c>
      <c r="G132" s="42">
        <v>461942681</v>
      </c>
    </row>
    <row r="133" spans="1:7" x14ac:dyDescent="0.25">
      <c r="A133" s="4">
        <v>132</v>
      </c>
      <c r="B133" s="5">
        <v>13970508</v>
      </c>
      <c r="C133" s="4">
        <f>MATCH(Table3[[#This Row],[تاریخ]],Table3[تاریخ],0)</f>
        <v>132</v>
      </c>
      <c r="D133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133" s="4" t="str">
        <f>LEFT(Table3[[#This Row],[تاریخ]],4)</f>
        <v>1397</v>
      </c>
      <c r="F133" s="4" t="str">
        <f>MID(Table3[[#This Row],[تاریخ]],5,2)</f>
        <v>05</v>
      </c>
      <c r="G133" s="42">
        <v>793978235</v>
      </c>
    </row>
    <row r="134" spans="1:7" x14ac:dyDescent="0.25">
      <c r="A134" s="4">
        <v>133</v>
      </c>
      <c r="B134" s="5">
        <v>13970509</v>
      </c>
      <c r="C134" s="4">
        <f>MATCH(Table3[[#This Row],[تاریخ]],Table3[تاریخ],0)</f>
        <v>133</v>
      </c>
      <c r="D134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134" s="4" t="str">
        <f>LEFT(Table3[[#This Row],[تاریخ]],4)</f>
        <v>1397</v>
      </c>
      <c r="F134" s="4" t="str">
        <f>MID(Table3[[#This Row],[تاریخ]],5,2)</f>
        <v>05</v>
      </c>
      <c r="G134" s="42">
        <v>817989668</v>
      </c>
    </row>
    <row r="135" spans="1:7" x14ac:dyDescent="0.25">
      <c r="A135" s="4">
        <v>134</v>
      </c>
      <c r="B135" s="5">
        <v>13970510</v>
      </c>
      <c r="C135" s="4">
        <f>MATCH(Table3[[#This Row],[تاریخ]],Table3[تاریخ],0)</f>
        <v>134</v>
      </c>
      <c r="D135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135" s="4" t="str">
        <f>LEFT(Table3[[#This Row],[تاریخ]],4)</f>
        <v>1397</v>
      </c>
      <c r="F135" s="4" t="str">
        <f>MID(Table3[[#This Row],[تاریخ]],5,2)</f>
        <v>05</v>
      </c>
      <c r="G135" s="42">
        <v>808397515</v>
      </c>
    </row>
    <row r="136" spans="1:7" x14ac:dyDescent="0.25">
      <c r="A136" s="4">
        <v>135</v>
      </c>
      <c r="B136" s="5">
        <v>13970511</v>
      </c>
      <c r="C136" s="4">
        <f>MATCH(Table3[[#This Row],[تاریخ]],Table3[تاریخ],0)</f>
        <v>135</v>
      </c>
      <c r="D136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136" s="4" t="str">
        <f>LEFT(Table3[[#This Row],[تاریخ]],4)</f>
        <v>1397</v>
      </c>
      <c r="F136" s="4" t="str">
        <f>MID(Table3[[#This Row],[تاریخ]],5,2)</f>
        <v>05</v>
      </c>
      <c r="G136" s="42">
        <v>660118360</v>
      </c>
    </row>
    <row r="137" spans="1:7" x14ac:dyDescent="0.25">
      <c r="A137" s="4">
        <v>136</v>
      </c>
      <c r="B137" s="5">
        <v>13970512</v>
      </c>
      <c r="C137" s="4">
        <f>MATCH(Table3[[#This Row],[تاریخ]],Table3[تاریخ],0)</f>
        <v>136</v>
      </c>
      <c r="D137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137" s="4" t="str">
        <f>LEFT(Table3[[#This Row],[تاریخ]],4)</f>
        <v>1397</v>
      </c>
      <c r="F137" s="4" t="str">
        <f>MID(Table3[[#This Row],[تاریخ]],5,2)</f>
        <v>05</v>
      </c>
      <c r="G137" s="42">
        <v>765037848</v>
      </c>
    </row>
    <row r="138" spans="1:7" x14ac:dyDescent="0.25">
      <c r="A138" s="4">
        <v>137</v>
      </c>
      <c r="B138" s="5">
        <v>13970513</v>
      </c>
      <c r="C138" s="4">
        <f>MATCH(Table3[[#This Row],[تاریخ]],Table3[تاریخ],0)</f>
        <v>137</v>
      </c>
      <c r="D138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138" s="4" t="str">
        <f>LEFT(Table3[[#This Row],[تاریخ]],4)</f>
        <v>1397</v>
      </c>
      <c r="F138" s="4" t="str">
        <f>MID(Table3[[#This Row],[تاریخ]],5,2)</f>
        <v>05</v>
      </c>
      <c r="G138" s="42">
        <v>192295772</v>
      </c>
    </row>
    <row r="139" spans="1:7" x14ac:dyDescent="0.25">
      <c r="A139" s="4">
        <v>138</v>
      </c>
      <c r="B139" s="5">
        <v>13970514</v>
      </c>
      <c r="C139" s="4">
        <f>MATCH(Table3[[#This Row],[تاریخ]],Table3[تاریخ],0)</f>
        <v>138</v>
      </c>
      <c r="D139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139" s="4" t="str">
        <f>LEFT(Table3[[#This Row],[تاریخ]],4)</f>
        <v>1397</v>
      </c>
      <c r="F139" s="4" t="str">
        <f>MID(Table3[[#This Row],[تاریخ]],5,2)</f>
        <v>05</v>
      </c>
      <c r="G139" s="42">
        <v>730217478</v>
      </c>
    </row>
    <row r="140" spans="1:7" x14ac:dyDescent="0.25">
      <c r="A140" s="4">
        <v>139</v>
      </c>
      <c r="B140" s="5">
        <v>13970515</v>
      </c>
      <c r="C140" s="4">
        <f>MATCH(Table3[[#This Row],[تاریخ]],Table3[تاریخ],0)</f>
        <v>139</v>
      </c>
      <c r="D140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140" s="4" t="str">
        <f>LEFT(Table3[[#This Row],[تاریخ]],4)</f>
        <v>1397</v>
      </c>
      <c r="F140" s="4" t="str">
        <f>MID(Table3[[#This Row],[تاریخ]],5,2)</f>
        <v>05</v>
      </c>
      <c r="G140" s="42">
        <v>508012032</v>
      </c>
    </row>
    <row r="141" spans="1:7" x14ac:dyDescent="0.25">
      <c r="A141" s="4">
        <v>140</v>
      </c>
      <c r="B141" s="5">
        <v>13970516</v>
      </c>
      <c r="C141" s="4">
        <f>MATCH(Table3[[#This Row],[تاریخ]],Table3[تاریخ],0)</f>
        <v>140</v>
      </c>
      <c r="D141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141" s="4" t="str">
        <f>LEFT(Table3[[#This Row],[تاریخ]],4)</f>
        <v>1397</v>
      </c>
      <c r="F141" s="4" t="str">
        <f>MID(Table3[[#This Row],[تاریخ]],5,2)</f>
        <v>05</v>
      </c>
      <c r="G141" s="42">
        <v>570874530</v>
      </c>
    </row>
    <row r="142" spans="1:7" x14ac:dyDescent="0.25">
      <c r="A142" s="4">
        <v>141</v>
      </c>
      <c r="B142" s="5">
        <v>13970517</v>
      </c>
      <c r="C142" s="4">
        <f>MATCH(Table3[[#This Row],[تاریخ]],Table3[تاریخ],0)</f>
        <v>141</v>
      </c>
      <c r="D142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142" s="4" t="str">
        <f>LEFT(Table3[[#This Row],[تاریخ]],4)</f>
        <v>1397</v>
      </c>
      <c r="F142" s="4" t="str">
        <f>MID(Table3[[#This Row],[تاریخ]],5,2)</f>
        <v>05</v>
      </c>
      <c r="G142" s="42">
        <v>954466741</v>
      </c>
    </row>
    <row r="143" spans="1:7" x14ac:dyDescent="0.25">
      <c r="A143" s="4">
        <v>142</v>
      </c>
      <c r="B143" s="5">
        <v>13970518</v>
      </c>
      <c r="C143" s="4">
        <f>MATCH(Table3[[#This Row],[تاریخ]],Table3[تاریخ],0)</f>
        <v>142</v>
      </c>
      <c r="D143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143" s="4" t="str">
        <f>LEFT(Table3[[#This Row],[تاریخ]],4)</f>
        <v>1397</v>
      </c>
      <c r="F143" s="4" t="str">
        <f>MID(Table3[[#This Row],[تاریخ]],5,2)</f>
        <v>05</v>
      </c>
      <c r="G143" s="42">
        <v>928205498</v>
      </c>
    </row>
    <row r="144" spans="1:7" x14ac:dyDescent="0.25">
      <c r="A144" s="4">
        <v>143</v>
      </c>
      <c r="B144" s="5">
        <v>13970519</v>
      </c>
      <c r="C144" s="4">
        <f>MATCH(Table3[[#This Row],[تاریخ]],Table3[تاریخ],0)</f>
        <v>143</v>
      </c>
      <c r="D144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144" s="4" t="str">
        <f>LEFT(Table3[[#This Row],[تاریخ]],4)</f>
        <v>1397</v>
      </c>
      <c r="F144" s="4" t="str">
        <f>MID(Table3[[#This Row],[تاریخ]],5,2)</f>
        <v>05</v>
      </c>
      <c r="G144" s="42">
        <v>367863590</v>
      </c>
    </row>
    <row r="145" spans="1:7" x14ac:dyDescent="0.25">
      <c r="A145" s="4">
        <v>144</v>
      </c>
      <c r="B145" s="5">
        <v>13970520</v>
      </c>
      <c r="C145" s="4">
        <f>MATCH(Table3[[#This Row],[تاریخ]],Table3[تاریخ],0)</f>
        <v>144</v>
      </c>
      <c r="D145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145" s="4" t="str">
        <f>LEFT(Table3[[#This Row],[تاریخ]],4)</f>
        <v>1397</v>
      </c>
      <c r="F145" s="4" t="str">
        <f>MID(Table3[[#This Row],[تاریخ]],5,2)</f>
        <v>05</v>
      </c>
      <c r="G145" s="42">
        <v>175401684</v>
      </c>
    </row>
    <row r="146" spans="1:7" x14ac:dyDescent="0.25">
      <c r="A146" s="4">
        <v>145</v>
      </c>
      <c r="B146" s="5">
        <v>13970521</v>
      </c>
      <c r="C146" s="4">
        <f>MATCH(Table3[[#This Row],[تاریخ]],Table3[تاریخ],0)</f>
        <v>145</v>
      </c>
      <c r="D146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146" s="4" t="str">
        <f>LEFT(Table3[[#This Row],[تاریخ]],4)</f>
        <v>1397</v>
      </c>
      <c r="F146" s="4" t="str">
        <f>MID(Table3[[#This Row],[تاریخ]],5,2)</f>
        <v>05</v>
      </c>
      <c r="G146" s="42">
        <v>692875570</v>
      </c>
    </row>
    <row r="147" spans="1:7" x14ac:dyDescent="0.25">
      <c r="A147" s="4">
        <v>146</v>
      </c>
      <c r="B147" s="5">
        <v>13970522</v>
      </c>
      <c r="C147" s="4">
        <f>MATCH(Table3[[#This Row],[تاریخ]],Table3[تاریخ],0)</f>
        <v>146</v>
      </c>
      <c r="D147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147" s="4" t="str">
        <f>LEFT(Table3[[#This Row],[تاریخ]],4)</f>
        <v>1397</v>
      </c>
      <c r="F147" s="4" t="str">
        <f>MID(Table3[[#This Row],[تاریخ]],5,2)</f>
        <v>05</v>
      </c>
      <c r="G147" s="42">
        <v>807361838</v>
      </c>
    </row>
    <row r="148" spans="1:7" x14ac:dyDescent="0.25">
      <c r="A148" s="4">
        <v>147</v>
      </c>
      <c r="B148" s="5">
        <v>13970523</v>
      </c>
      <c r="C148" s="4">
        <f>MATCH(Table3[[#This Row],[تاریخ]],Table3[تاریخ],0)</f>
        <v>147</v>
      </c>
      <c r="D148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148" s="4" t="str">
        <f>LEFT(Table3[[#This Row],[تاریخ]],4)</f>
        <v>1397</v>
      </c>
      <c r="F148" s="4" t="str">
        <f>MID(Table3[[#This Row],[تاریخ]],5,2)</f>
        <v>05</v>
      </c>
      <c r="G148" s="42">
        <v>920797136</v>
      </c>
    </row>
    <row r="149" spans="1:7" x14ac:dyDescent="0.25">
      <c r="A149" s="4">
        <v>148</v>
      </c>
      <c r="B149" s="5">
        <v>13970524</v>
      </c>
      <c r="C149" s="4">
        <f>MATCH(Table3[[#This Row],[تاریخ]],Table3[تاریخ],0)</f>
        <v>148</v>
      </c>
      <c r="D149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149" s="4" t="str">
        <f>LEFT(Table3[[#This Row],[تاریخ]],4)</f>
        <v>1397</v>
      </c>
      <c r="F149" s="4" t="str">
        <f>MID(Table3[[#This Row],[تاریخ]],5,2)</f>
        <v>05</v>
      </c>
      <c r="G149" s="42">
        <v>116693908</v>
      </c>
    </row>
    <row r="150" spans="1:7" x14ac:dyDescent="0.25">
      <c r="A150" s="4">
        <v>149</v>
      </c>
      <c r="B150" s="5">
        <v>13970525</v>
      </c>
      <c r="C150" s="4">
        <f>MATCH(Table3[[#This Row],[تاریخ]],Table3[تاریخ],0)</f>
        <v>149</v>
      </c>
      <c r="D150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150" s="4" t="str">
        <f>LEFT(Table3[[#This Row],[تاریخ]],4)</f>
        <v>1397</v>
      </c>
      <c r="F150" s="4" t="str">
        <f>MID(Table3[[#This Row],[تاریخ]],5,2)</f>
        <v>05</v>
      </c>
      <c r="G150" s="42">
        <v>829086695</v>
      </c>
    </row>
    <row r="151" spans="1:7" x14ac:dyDescent="0.25">
      <c r="A151" s="4">
        <v>150</v>
      </c>
      <c r="B151" s="5">
        <v>13970526</v>
      </c>
      <c r="C151" s="4">
        <f>MATCH(Table3[[#This Row],[تاریخ]],Table3[تاریخ],0)</f>
        <v>150</v>
      </c>
      <c r="D151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151" s="4" t="str">
        <f>LEFT(Table3[[#This Row],[تاریخ]],4)</f>
        <v>1397</v>
      </c>
      <c r="F151" s="4" t="str">
        <f>MID(Table3[[#This Row],[تاریخ]],5,2)</f>
        <v>05</v>
      </c>
      <c r="G151" s="42">
        <v>753731616</v>
      </c>
    </row>
    <row r="152" spans="1:7" x14ac:dyDescent="0.25">
      <c r="A152" s="4">
        <v>151</v>
      </c>
      <c r="B152" s="5">
        <v>13970527</v>
      </c>
      <c r="C152" s="4">
        <f>MATCH(Table3[[#This Row],[تاریخ]],Table3[تاریخ],0)</f>
        <v>151</v>
      </c>
      <c r="D152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152" s="4" t="str">
        <f>LEFT(Table3[[#This Row],[تاریخ]],4)</f>
        <v>1397</v>
      </c>
      <c r="F152" s="4" t="str">
        <f>MID(Table3[[#This Row],[تاریخ]],5,2)</f>
        <v>05</v>
      </c>
      <c r="G152" s="42">
        <v>915062850</v>
      </c>
    </row>
    <row r="153" spans="1:7" x14ac:dyDescent="0.25">
      <c r="A153" s="4">
        <v>152</v>
      </c>
      <c r="B153" s="5">
        <v>13970528</v>
      </c>
      <c r="C153" s="4">
        <f>MATCH(Table3[[#This Row],[تاریخ]],Table3[تاریخ],0)</f>
        <v>152</v>
      </c>
      <c r="D153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153" s="4" t="str">
        <f>LEFT(Table3[[#This Row],[تاریخ]],4)</f>
        <v>1397</v>
      </c>
      <c r="F153" s="4" t="str">
        <f>MID(Table3[[#This Row],[تاریخ]],5,2)</f>
        <v>05</v>
      </c>
      <c r="G153" s="42">
        <v>141532885</v>
      </c>
    </row>
    <row r="154" spans="1:7" x14ac:dyDescent="0.25">
      <c r="A154" s="4">
        <v>153</v>
      </c>
      <c r="B154" s="5">
        <v>13970529</v>
      </c>
      <c r="C154" s="4">
        <f>MATCH(Table3[[#This Row],[تاریخ]],Table3[تاریخ],0)</f>
        <v>153</v>
      </c>
      <c r="D154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154" s="4" t="str">
        <f>LEFT(Table3[[#This Row],[تاریخ]],4)</f>
        <v>1397</v>
      </c>
      <c r="F154" s="4" t="str">
        <f>MID(Table3[[#This Row],[تاریخ]],5,2)</f>
        <v>05</v>
      </c>
      <c r="G154" s="42">
        <v>554264821</v>
      </c>
    </row>
    <row r="155" spans="1:7" x14ac:dyDescent="0.25">
      <c r="A155" s="4">
        <v>154</v>
      </c>
      <c r="B155" s="5">
        <v>13970530</v>
      </c>
      <c r="C155" s="4">
        <f>MATCH(Table3[[#This Row],[تاریخ]],Table3[تاریخ],0)</f>
        <v>154</v>
      </c>
      <c r="D155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155" s="4" t="str">
        <f>LEFT(Table3[[#This Row],[تاریخ]],4)</f>
        <v>1397</v>
      </c>
      <c r="F155" s="4" t="str">
        <f>MID(Table3[[#This Row],[تاریخ]],5,2)</f>
        <v>05</v>
      </c>
      <c r="G155" s="42">
        <v>257265876</v>
      </c>
    </row>
    <row r="156" spans="1:7" x14ac:dyDescent="0.25">
      <c r="A156" s="4">
        <v>155</v>
      </c>
      <c r="B156" s="5">
        <v>13970531</v>
      </c>
      <c r="C156" s="4">
        <f>MATCH(Table3[[#This Row],[تاریخ]],Table3[تاریخ],0)</f>
        <v>155</v>
      </c>
      <c r="D156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156" s="4" t="str">
        <f>LEFT(Table3[[#This Row],[تاریخ]],4)</f>
        <v>1397</v>
      </c>
      <c r="F156" s="4" t="str">
        <f>MID(Table3[[#This Row],[تاریخ]],5,2)</f>
        <v>05</v>
      </c>
      <c r="G156" s="42">
        <v>187899969</v>
      </c>
    </row>
    <row r="157" spans="1:7" x14ac:dyDescent="0.25">
      <c r="A157" s="4">
        <v>156</v>
      </c>
      <c r="B157" s="5">
        <v>13970601</v>
      </c>
      <c r="C157" s="4">
        <f>MATCH(Table3[[#This Row],[تاریخ]],Table3[تاریخ],0)</f>
        <v>156</v>
      </c>
      <c r="D157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157" s="4" t="str">
        <f>LEFT(Table3[[#This Row],[تاریخ]],4)</f>
        <v>1397</v>
      </c>
      <c r="F157" s="4" t="str">
        <f>MID(Table3[[#This Row],[تاریخ]],5,2)</f>
        <v>06</v>
      </c>
      <c r="G157" s="42">
        <v>249425147</v>
      </c>
    </row>
    <row r="158" spans="1:7" x14ac:dyDescent="0.25">
      <c r="A158" s="4">
        <v>157</v>
      </c>
      <c r="B158" s="5">
        <v>13970602</v>
      </c>
      <c r="C158" s="4">
        <f>MATCH(Table3[[#This Row],[تاریخ]],Table3[تاریخ],0)</f>
        <v>157</v>
      </c>
      <c r="D158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158" s="4" t="str">
        <f>LEFT(Table3[[#This Row],[تاریخ]],4)</f>
        <v>1397</v>
      </c>
      <c r="F158" s="4" t="str">
        <f>MID(Table3[[#This Row],[تاریخ]],5,2)</f>
        <v>06</v>
      </c>
      <c r="G158" s="42">
        <v>292963063</v>
      </c>
    </row>
    <row r="159" spans="1:7" x14ac:dyDescent="0.25">
      <c r="A159" s="4">
        <v>158</v>
      </c>
      <c r="B159" s="5">
        <v>13970603</v>
      </c>
      <c r="C159" s="4">
        <f>MATCH(Table3[[#This Row],[تاریخ]],Table3[تاریخ],0)</f>
        <v>158</v>
      </c>
      <c r="D159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159" s="4" t="str">
        <f>LEFT(Table3[[#This Row],[تاریخ]],4)</f>
        <v>1397</v>
      </c>
      <c r="F159" s="4" t="str">
        <f>MID(Table3[[#This Row],[تاریخ]],5,2)</f>
        <v>06</v>
      </c>
      <c r="G159" s="42">
        <v>693212299</v>
      </c>
    </row>
    <row r="160" spans="1:7" x14ac:dyDescent="0.25">
      <c r="A160" s="4">
        <v>159</v>
      </c>
      <c r="B160" s="5">
        <v>13970604</v>
      </c>
      <c r="C160" s="4">
        <f>MATCH(Table3[[#This Row],[تاریخ]],Table3[تاریخ],0)</f>
        <v>159</v>
      </c>
      <c r="D160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160" s="4" t="str">
        <f>LEFT(Table3[[#This Row],[تاریخ]],4)</f>
        <v>1397</v>
      </c>
      <c r="F160" s="4" t="str">
        <f>MID(Table3[[#This Row],[تاریخ]],5,2)</f>
        <v>06</v>
      </c>
      <c r="G160" s="42">
        <v>915507308</v>
      </c>
    </row>
    <row r="161" spans="1:7" x14ac:dyDescent="0.25">
      <c r="A161" s="4">
        <v>160</v>
      </c>
      <c r="B161" s="5">
        <v>13970605</v>
      </c>
      <c r="C161" s="4">
        <f>MATCH(Table3[[#This Row],[تاریخ]],Table3[تاریخ],0)</f>
        <v>160</v>
      </c>
      <c r="D161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161" s="4" t="str">
        <f>LEFT(Table3[[#This Row],[تاریخ]],4)</f>
        <v>1397</v>
      </c>
      <c r="F161" s="4" t="str">
        <f>MID(Table3[[#This Row],[تاریخ]],5,2)</f>
        <v>06</v>
      </c>
      <c r="G161" s="42">
        <v>892103107</v>
      </c>
    </row>
    <row r="162" spans="1:7" x14ac:dyDescent="0.25">
      <c r="A162" s="4">
        <v>161</v>
      </c>
      <c r="B162" s="5">
        <v>13970606</v>
      </c>
      <c r="C162" s="4">
        <f>MATCH(Table3[[#This Row],[تاریخ]],Table3[تاریخ],0)</f>
        <v>161</v>
      </c>
      <c r="D162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162" s="4" t="str">
        <f>LEFT(Table3[[#This Row],[تاریخ]],4)</f>
        <v>1397</v>
      </c>
      <c r="F162" s="4" t="str">
        <f>MID(Table3[[#This Row],[تاریخ]],5,2)</f>
        <v>06</v>
      </c>
      <c r="G162" s="42">
        <v>979885654</v>
      </c>
    </row>
    <row r="163" spans="1:7" x14ac:dyDescent="0.25">
      <c r="A163" s="4">
        <v>162</v>
      </c>
      <c r="B163" s="5">
        <v>13970607</v>
      </c>
      <c r="C163" s="4">
        <f>MATCH(Table3[[#This Row],[تاریخ]],Table3[تاریخ],0)</f>
        <v>162</v>
      </c>
      <c r="D163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163" s="4" t="str">
        <f>LEFT(Table3[[#This Row],[تاریخ]],4)</f>
        <v>1397</v>
      </c>
      <c r="F163" s="4" t="str">
        <f>MID(Table3[[#This Row],[تاریخ]],5,2)</f>
        <v>06</v>
      </c>
      <c r="G163" s="42">
        <v>799239172</v>
      </c>
    </row>
    <row r="164" spans="1:7" x14ac:dyDescent="0.25">
      <c r="A164" s="4">
        <v>163</v>
      </c>
      <c r="B164" s="5">
        <v>13970608</v>
      </c>
      <c r="C164" s="4">
        <f>MATCH(Table3[[#This Row],[تاریخ]],Table3[تاریخ],0)</f>
        <v>163</v>
      </c>
      <c r="D164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164" s="4" t="str">
        <f>LEFT(Table3[[#This Row],[تاریخ]],4)</f>
        <v>1397</v>
      </c>
      <c r="F164" s="4" t="str">
        <f>MID(Table3[[#This Row],[تاریخ]],5,2)</f>
        <v>06</v>
      </c>
      <c r="G164" s="42">
        <v>948352989</v>
      </c>
    </row>
    <row r="165" spans="1:7" x14ac:dyDescent="0.25">
      <c r="A165" s="4">
        <v>164</v>
      </c>
      <c r="B165" s="5">
        <v>13970609</v>
      </c>
      <c r="C165" s="4">
        <f>MATCH(Table3[[#This Row],[تاریخ]],Table3[تاریخ],0)</f>
        <v>164</v>
      </c>
      <c r="D165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165" s="4" t="str">
        <f>LEFT(Table3[[#This Row],[تاریخ]],4)</f>
        <v>1397</v>
      </c>
      <c r="F165" s="4" t="str">
        <f>MID(Table3[[#This Row],[تاریخ]],5,2)</f>
        <v>06</v>
      </c>
      <c r="G165" s="42">
        <v>795077725</v>
      </c>
    </row>
    <row r="166" spans="1:7" x14ac:dyDescent="0.25">
      <c r="A166" s="4">
        <v>165</v>
      </c>
      <c r="B166" s="5">
        <v>13970610</v>
      </c>
      <c r="C166" s="4">
        <f>MATCH(Table3[[#This Row],[تاریخ]],Table3[تاریخ],0)</f>
        <v>165</v>
      </c>
      <c r="D166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166" s="4" t="str">
        <f>LEFT(Table3[[#This Row],[تاریخ]],4)</f>
        <v>1397</v>
      </c>
      <c r="F166" s="4" t="str">
        <f>MID(Table3[[#This Row],[تاریخ]],5,2)</f>
        <v>06</v>
      </c>
      <c r="G166" s="42">
        <v>715178665</v>
      </c>
    </row>
    <row r="167" spans="1:7" x14ac:dyDescent="0.25">
      <c r="A167" s="4">
        <v>166</v>
      </c>
      <c r="B167" s="5">
        <v>13970611</v>
      </c>
      <c r="C167" s="4">
        <f>MATCH(Table3[[#This Row],[تاریخ]],Table3[تاریخ],0)</f>
        <v>166</v>
      </c>
      <c r="D167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167" s="4" t="str">
        <f>LEFT(Table3[[#This Row],[تاریخ]],4)</f>
        <v>1397</v>
      </c>
      <c r="F167" s="4" t="str">
        <f>MID(Table3[[#This Row],[تاریخ]],5,2)</f>
        <v>06</v>
      </c>
      <c r="G167" s="42">
        <v>223630840</v>
      </c>
    </row>
    <row r="168" spans="1:7" x14ac:dyDescent="0.25">
      <c r="A168" s="4">
        <v>167</v>
      </c>
      <c r="B168" s="5">
        <v>13970612</v>
      </c>
      <c r="C168" s="4">
        <f>MATCH(Table3[[#This Row],[تاریخ]],Table3[تاریخ],0)</f>
        <v>167</v>
      </c>
      <c r="D168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168" s="4" t="str">
        <f>LEFT(Table3[[#This Row],[تاریخ]],4)</f>
        <v>1397</v>
      </c>
      <c r="F168" s="4" t="str">
        <f>MID(Table3[[#This Row],[تاریخ]],5,2)</f>
        <v>06</v>
      </c>
      <c r="G168" s="42">
        <v>102919366</v>
      </c>
    </row>
    <row r="169" spans="1:7" x14ac:dyDescent="0.25">
      <c r="A169" s="4">
        <v>168</v>
      </c>
      <c r="B169" s="5">
        <v>13970613</v>
      </c>
      <c r="C169" s="4">
        <f>MATCH(Table3[[#This Row],[تاریخ]],Table3[تاریخ],0)</f>
        <v>168</v>
      </c>
      <c r="D169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169" s="4" t="str">
        <f>LEFT(Table3[[#This Row],[تاریخ]],4)</f>
        <v>1397</v>
      </c>
      <c r="F169" s="4" t="str">
        <f>MID(Table3[[#This Row],[تاریخ]],5,2)</f>
        <v>06</v>
      </c>
      <c r="G169" s="42">
        <v>578840439</v>
      </c>
    </row>
    <row r="170" spans="1:7" x14ac:dyDescent="0.25">
      <c r="A170" s="4">
        <v>169</v>
      </c>
      <c r="B170" s="5">
        <v>13970614</v>
      </c>
      <c r="C170" s="4">
        <f>MATCH(Table3[[#This Row],[تاریخ]],Table3[تاریخ],0)</f>
        <v>169</v>
      </c>
      <c r="D170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170" s="4" t="str">
        <f>LEFT(Table3[[#This Row],[تاریخ]],4)</f>
        <v>1397</v>
      </c>
      <c r="F170" s="4" t="str">
        <f>MID(Table3[[#This Row],[تاریخ]],5,2)</f>
        <v>06</v>
      </c>
      <c r="G170" s="42">
        <v>657212791</v>
      </c>
    </row>
    <row r="171" spans="1:7" x14ac:dyDescent="0.25">
      <c r="A171" s="4">
        <v>170</v>
      </c>
      <c r="B171" s="5">
        <v>13970615</v>
      </c>
      <c r="C171" s="4">
        <f>MATCH(Table3[[#This Row],[تاریخ]],Table3[تاریخ],0)</f>
        <v>170</v>
      </c>
      <c r="D171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171" s="4" t="str">
        <f>LEFT(Table3[[#This Row],[تاریخ]],4)</f>
        <v>1397</v>
      </c>
      <c r="F171" s="4" t="str">
        <f>MID(Table3[[#This Row],[تاریخ]],5,2)</f>
        <v>06</v>
      </c>
      <c r="G171" s="42">
        <v>661090061</v>
      </c>
    </row>
    <row r="172" spans="1:7" x14ac:dyDescent="0.25">
      <c r="A172" s="4">
        <v>171</v>
      </c>
      <c r="B172" s="5">
        <v>13970616</v>
      </c>
      <c r="C172" s="4">
        <f>MATCH(Table3[[#This Row],[تاریخ]],Table3[تاریخ],0)</f>
        <v>171</v>
      </c>
      <c r="D172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172" s="4" t="str">
        <f>LEFT(Table3[[#This Row],[تاریخ]],4)</f>
        <v>1397</v>
      </c>
      <c r="F172" s="4" t="str">
        <f>MID(Table3[[#This Row],[تاریخ]],5,2)</f>
        <v>06</v>
      </c>
      <c r="G172" s="42">
        <v>570650493</v>
      </c>
    </row>
    <row r="173" spans="1:7" x14ac:dyDescent="0.25">
      <c r="A173" s="4">
        <v>172</v>
      </c>
      <c r="B173" s="5">
        <v>13970617</v>
      </c>
      <c r="C173" s="4">
        <f>MATCH(Table3[[#This Row],[تاریخ]],Table3[تاریخ],0)</f>
        <v>172</v>
      </c>
      <c r="D173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173" s="4" t="str">
        <f>LEFT(Table3[[#This Row],[تاریخ]],4)</f>
        <v>1397</v>
      </c>
      <c r="F173" s="4" t="str">
        <f>MID(Table3[[#This Row],[تاریخ]],5,2)</f>
        <v>06</v>
      </c>
      <c r="G173" s="42">
        <v>641723805</v>
      </c>
    </row>
    <row r="174" spans="1:7" x14ac:dyDescent="0.25">
      <c r="A174" s="4">
        <v>173</v>
      </c>
      <c r="B174" s="5">
        <v>13970618</v>
      </c>
      <c r="C174" s="4">
        <f>MATCH(Table3[[#This Row],[تاریخ]],Table3[تاریخ],0)</f>
        <v>173</v>
      </c>
      <c r="D174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174" s="4" t="str">
        <f>LEFT(Table3[[#This Row],[تاریخ]],4)</f>
        <v>1397</v>
      </c>
      <c r="F174" s="4" t="str">
        <f>MID(Table3[[#This Row],[تاریخ]],5,2)</f>
        <v>06</v>
      </c>
      <c r="G174" s="42">
        <v>537851596</v>
      </c>
    </row>
    <row r="175" spans="1:7" x14ac:dyDescent="0.25">
      <c r="A175" s="4">
        <v>174</v>
      </c>
      <c r="B175" s="5">
        <v>13970619</v>
      </c>
      <c r="C175" s="4">
        <f>MATCH(Table3[[#This Row],[تاریخ]],Table3[تاریخ],0)</f>
        <v>174</v>
      </c>
      <c r="D175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175" s="4" t="str">
        <f>LEFT(Table3[[#This Row],[تاریخ]],4)</f>
        <v>1397</v>
      </c>
      <c r="F175" s="4" t="str">
        <f>MID(Table3[[#This Row],[تاریخ]],5,2)</f>
        <v>06</v>
      </c>
      <c r="G175" s="42">
        <v>413258134</v>
      </c>
    </row>
    <row r="176" spans="1:7" x14ac:dyDescent="0.25">
      <c r="A176" s="4">
        <v>175</v>
      </c>
      <c r="B176" s="5">
        <v>13970620</v>
      </c>
      <c r="C176" s="4">
        <f>MATCH(Table3[[#This Row],[تاریخ]],Table3[تاریخ],0)</f>
        <v>175</v>
      </c>
      <c r="D176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176" s="4" t="str">
        <f>LEFT(Table3[[#This Row],[تاریخ]],4)</f>
        <v>1397</v>
      </c>
      <c r="F176" s="4" t="str">
        <f>MID(Table3[[#This Row],[تاریخ]],5,2)</f>
        <v>06</v>
      </c>
      <c r="G176" s="42">
        <v>515950250</v>
      </c>
    </row>
    <row r="177" spans="1:7" x14ac:dyDescent="0.25">
      <c r="A177" s="4">
        <v>176</v>
      </c>
      <c r="B177" s="5">
        <v>13970621</v>
      </c>
      <c r="C177" s="4">
        <f>MATCH(Table3[[#This Row],[تاریخ]],Table3[تاریخ],0)</f>
        <v>176</v>
      </c>
      <c r="D177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177" s="4" t="str">
        <f>LEFT(Table3[[#This Row],[تاریخ]],4)</f>
        <v>1397</v>
      </c>
      <c r="F177" s="4" t="str">
        <f>MID(Table3[[#This Row],[تاریخ]],5,2)</f>
        <v>06</v>
      </c>
      <c r="G177" s="42">
        <v>105046832</v>
      </c>
    </row>
    <row r="178" spans="1:7" x14ac:dyDescent="0.25">
      <c r="A178" s="4">
        <v>177</v>
      </c>
      <c r="B178" s="5">
        <v>13970622</v>
      </c>
      <c r="C178" s="4">
        <f>MATCH(Table3[[#This Row],[تاریخ]],Table3[تاریخ],0)</f>
        <v>177</v>
      </c>
      <c r="D178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178" s="4" t="str">
        <f>LEFT(Table3[[#This Row],[تاریخ]],4)</f>
        <v>1397</v>
      </c>
      <c r="F178" s="4" t="str">
        <f>MID(Table3[[#This Row],[تاریخ]],5,2)</f>
        <v>06</v>
      </c>
      <c r="G178" s="42">
        <v>684917861</v>
      </c>
    </row>
    <row r="179" spans="1:7" x14ac:dyDescent="0.25">
      <c r="A179" s="4">
        <v>178</v>
      </c>
      <c r="B179" s="5">
        <v>13970623</v>
      </c>
      <c r="C179" s="4">
        <f>MATCH(Table3[[#This Row],[تاریخ]],Table3[تاریخ],0)</f>
        <v>178</v>
      </c>
      <c r="D179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179" s="4" t="str">
        <f>LEFT(Table3[[#This Row],[تاریخ]],4)</f>
        <v>1397</v>
      </c>
      <c r="F179" s="4" t="str">
        <f>MID(Table3[[#This Row],[تاریخ]],5,2)</f>
        <v>06</v>
      </c>
      <c r="G179" s="42">
        <v>386018572</v>
      </c>
    </row>
    <row r="180" spans="1:7" x14ac:dyDescent="0.25">
      <c r="A180" s="4">
        <v>179</v>
      </c>
      <c r="B180" s="5">
        <v>13970624</v>
      </c>
      <c r="C180" s="4">
        <f>MATCH(Table3[[#This Row],[تاریخ]],Table3[تاریخ],0)</f>
        <v>179</v>
      </c>
      <c r="D180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180" s="4" t="str">
        <f>LEFT(Table3[[#This Row],[تاریخ]],4)</f>
        <v>1397</v>
      </c>
      <c r="F180" s="4" t="str">
        <f>MID(Table3[[#This Row],[تاریخ]],5,2)</f>
        <v>06</v>
      </c>
      <c r="G180" s="42">
        <v>598117205</v>
      </c>
    </row>
    <row r="181" spans="1:7" x14ac:dyDescent="0.25">
      <c r="A181" s="4">
        <v>180</v>
      </c>
      <c r="B181" s="5">
        <v>13970625</v>
      </c>
      <c r="C181" s="4">
        <f>MATCH(Table3[[#This Row],[تاریخ]],Table3[تاریخ],0)</f>
        <v>180</v>
      </c>
      <c r="D181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181" s="4" t="str">
        <f>LEFT(Table3[[#This Row],[تاریخ]],4)</f>
        <v>1397</v>
      </c>
      <c r="F181" s="4" t="str">
        <f>MID(Table3[[#This Row],[تاریخ]],5,2)</f>
        <v>06</v>
      </c>
      <c r="G181" s="42">
        <v>971859412</v>
      </c>
    </row>
    <row r="182" spans="1:7" x14ac:dyDescent="0.25">
      <c r="A182" s="4">
        <v>181</v>
      </c>
      <c r="B182" s="5">
        <v>13970626</v>
      </c>
      <c r="C182" s="4">
        <f>MATCH(Table3[[#This Row],[تاریخ]],Table3[تاریخ],0)</f>
        <v>181</v>
      </c>
      <c r="D182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182" s="4" t="str">
        <f>LEFT(Table3[[#This Row],[تاریخ]],4)</f>
        <v>1397</v>
      </c>
      <c r="F182" s="4" t="str">
        <f>MID(Table3[[#This Row],[تاریخ]],5,2)</f>
        <v>06</v>
      </c>
      <c r="G182" s="42">
        <v>131118112</v>
      </c>
    </row>
    <row r="183" spans="1:7" x14ac:dyDescent="0.25">
      <c r="A183" s="4">
        <v>182</v>
      </c>
      <c r="B183" s="5">
        <v>13970627</v>
      </c>
      <c r="C183" s="4">
        <f>MATCH(Table3[[#This Row],[تاریخ]],Table3[تاریخ],0)</f>
        <v>182</v>
      </c>
      <c r="D183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183" s="4" t="str">
        <f>LEFT(Table3[[#This Row],[تاریخ]],4)</f>
        <v>1397</v>
      </c>
      <c r="F183" s="4" t="str">
        <f>MID(Table3[[#This Row],[تاریخ]],5,2)</f>
        <v>06</v>
      </c>
      <c r="G183" s="42">
        <v>526252092</v>
      </c>
    </row>
    <row r="184" spans="1:7" x14ac:dyDescent="0.25">
      <c r="A184" s="4">
        <v>183</v>
      </c>
      <c r="B184" s="5">
        <v>13970628</v>
      </c>
      <c r="C184" s="4">
        <f>MATCH(Table3[[#This Row],[تاریخ]],Table3[تاریخ],0)</f>
        <v>183</v>
      </c>
      <c r="D184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184" s="4" t="str">
        <f>LEFT(Table3[[#This Row],[تاریخ]],4)</f>
        <v>1397</v>
      </c>
      <c r="F184" s="4" t="str">
        <f>MID(Table3[[#This Row],[تاریخ]],5,2)</f>
        <v>06</v>
      </c>
      <c r="G184" s="42">
        <v>871405613</v>
      </c>
    </row>
    <row r="185" spans="1:7" x14ac:dyDescent="0.25">
      <c r="A185" s="4">
        <v>184</v>
      </c>
      <c r="B185" s="5">
        <v>13970629</v>
      </c>
      <c r="C185" s="4">
        <f>MATCH(Table3[[#This Row],[تاریخ]],Table3[تاریخ],0)</f>
        <v>184</v>
      </c>
      <c r="D185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185" s="4" t="str">
        <f>LEFT(Table3[[#This Row],[تاریخ]],4)</f>
        <v>1397</v>
      </c>
      <c r="F185" s="4" t="str">
        <f>MID(Table3[[#This Row],[تاریخ]],5,2)</f>
        <v>06</v>
      </c>
      <c r="G185" s="42">
        <v>216221716</v>
      </c>
    </row>
    <row r="186" spans="1:7" x14ac:dyDescent="0.25">
      <c r="A186" s="4">
        <v>185</v>
      </c>
      <c r="B186" s="5">
        <v>13970630</v>
      </c>
      <c r="C186" s="4">
        <f>MATCH(Table3[[#This Row],[تاریخ]],Table3[تاریخ],0)</f>
        <v>185</v>
      </c>
      <c r="D186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186" s="4" t="str">
        <f>LEFT(Table3[[#This Row],[تاریخ]],4)</f>
        <v>1397</v>
      </c>
      <c r="F186" s="4" t="str">
        <f>MID(Table3[[#This Row],[تاریخ]],5,2)</f>
        <v>06</v>
      </c>
      <c r="G186" s="42">
        <v>938007785</v>
      </c>
    </row>
    <row r="187" spans="1:7" x14ac:dyDescent="0.25">
      <c r="A187" s="4">
        <v>186</v>
      </c>
      <c r="B187" s="5">
        <v>13970631</v>
      </c>
      <c r="C187" s="4">
        <f>MATCH(Table3[[#This Row],[تاریخ]],Table3[تاریخ],0)</f>
        <v>186</v>
      </c>
      <c r="D187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187" s="4" t="str">
        <f>LEFT(Table3[[#This Row],[تاریخ]],4)</f>
        <v>1397</v>
      </c>
      <c r="F187" s="4" t="str">
        <f>MID(Table3[[#This Row],[تاریخ]],5,2)</f>
        <v>06</v>
      </c>
      <c r="G187" s="42">
        <v>401878803</v>
      </c>
    </row>
    <row r="188" spans="1:7" x14ac:dyDescent="0.25">
      <c r="A188" s="4">
        <v>187</v>
      </c>
      <c r="B188" s="5">
        <v>13970701</v>
      </c>
      <c r="C188" s="4">
        <f>MATCH(Table3[[#This Row],[تاریخ]],Table3[تاریخ],0)</f>
        <v>187</v>
      </c>
      <c r="D188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188" s="4" t="str">
        <f>LEFT(Table3[[#This Row],[تاریخ]],4)</f>
        <v>1397</v>
      </c>
      <c r="F188" s="4" t="str">
        <f>MID(Table3[[#This Row],[تاریخ]],5,2)</f>
        <v>07</v>
      </c>
      <c r="G188" s="42">
        <v>757261676</v>
      </c>
    </row>
    <row r="189" spans="1:7" x14ac:dyDescent="0.25">
      <c r="A189" s="4">
        <v>188</v>
      </c>
      <c r="B189" s="5">
        <v>13970702</v>
      </c>
      <c r="C189" s="4">
        <f>MATCH(Table3[[#This Row],[تاریخ]],Table3[تاریخ],0)</f>
        <v>188</v>
      </c>
      <c r="D189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189" s="4" t="str">
        <f>LEFT(Table3[[#This Row],[تاریخ]],4)</f>
        <v>1397</v>
      </c>
      <c r="F189" s="4" t="str">
        <f>MID(Table3[[#This Row],[تاریخ]],5,2)</f>
        <v>07</v>
      </c>
      <c r="G189" s="42">
        <v>834753212</v>
      </c>
    </row>
    <row r="190" spans="1:7" x14ac:dyDescent="0.25">
      <c r="A190" s="4">
        <v>189</v>
      </c>
      <c r="B190" s="5">
        <v>13970703</v>
      </c>
      <c r="C190" s="4">
        <f>MATCH(Table3[[#This Row],[تاریخ]],Table3[تاریخ],0)</f>
        <v>189</v>
      </c>
      <c r="D190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190" s="4" t="str">
        <f>LEFT(Table3[[#This Row],[تاریخ]],4)</f>
        <v>1397</v>
      </c>
      <c r="F190" s="4" t="str">
        <f>MID(Table3[[#This Row],[تاریخ]],5,2)</f>
        <v>07</v>
      </c>
      <c r="G190" s="42">
        <v>935709053</v>
      </c>
    </row>
    <row r="191" spans="1:7" x14ac:dyDescent="0.25">
      <c r="A191" s="4">
        <v>190</v>
      </c>
      <c r="B191" s="5">
        <v>13970704</v>
      </c>
      <c r="C191" s="4">
        <f>MATCH(Table3[[#This Row],[تاریخ]],Table3[تاریخ],0)</f>
        <v>190</v>
      </c>
      <c r="D191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191" s="4" t="str">
        <f>LEFT(Table3[[#This Row],[تاریخ]],4)</f>
        <v>1397</v>
      </c>
      <c r="F191" s="4" t="str">
        <f>MID(Table3[[#This Row],[تاریخ]],5,2)</f>
        <v>07</v>
      </c>
      <c r="G191" s="42">
        <v>870412578</v>
      </c>
    </row>
    <row r="192" spans="1:7" x14ac:dyDescent="0.25">
      <c r="A192" s="4">
        <v>191</v>
      </c>
      <c r="B192" s="5">
        <v>13970705</v>
      </c>
      <c r="C192" s="4">
        <f>MATCH(Table3[[#This Row],[تاریخ]],Table3[تاریخ],0)</f>
        <v>191</v>
      </c>
      <c r="D192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192" s="4" t="str">
        <f>LEFT(Table3[[#This Row],[تاریخ]],4)</f>
        <v>1397</v>
      </c>
      <c r="F192" s="4" t="str">
        <f>MID(Table3[[#This Row],[تاریخ]],5,2)</f>
        <v>07</v>
      </c>
      <c r="G192" s="42">
        <v>299176207</v>
      </c>
    </row>
    <row r="193" spans="1:7" x14ac:dyDescent="0.25">
      <c r="A193" s="4">
        <v>192</v>
      </c>
      <c r="B193" s="5">
        <v>13970706</v>
      </c>
      <c r="C193" s="4">
        <f>MATCH(Table3[[#This Row],[تاریخ]],Table3[تاریخ],0)</f>
        <v>192</v>
      </c>
      <c r="D193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193" s="4" t="str">
        <f>LEFT(Table3[[#This Row],[تاریخ]],4)</f>
        <v>1397</v>
      </c>
      <c r="F193" s="4" t="str">
        <f>MID(Table3[[#This Row],[تاریخ]],5,2)</f>
        <v>07</v>
      </c>
      <c r="G193" s="42">
        <v>218369503</v>
      </c>
    </row>
    <row r="194" spans="1:7" x14ac:dyDescent="0.25">
      <c r="A194" s="4">
        <v>193</v>
      </c>
      <c r="B194" s="5">
        <v>13970707</v>
      </c>
      <c r="C194" s="4">
        <f>MATCH(Table3[[#This Row],[تاریخ]],Table3[تاریخ],0)</f>
        <v>193</v>
      </c>
      <c r="D194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194" s="4" t="str">
        <f>LEFT(Table3[[#This Row],[تاریخ]],4)</f>
        <v>1397</v>
      </c>
      <c r="F194" s="4" t="str">
        <f>MID(Table3[[#This Row],[تاریخ]],5,2)</f>
        <v>07</v>
      </c>
      <c r="G194" s="42">
        <v>369985328</v>
      </c>
    </row>
    <row r="195" spans="1:7" x14ac:dyDescent="0.25">
      <c r="A195" s="4">
        <v>194</v>
      </c>
      <c r="B195" s="5">
        <v>13970708</v>
      </c>
      <c r="C195" s="4">
        <f>MATCH(Table3[[#This Row],[تاریخ]],Table3[تاریخ],0)</f>
        <v>194</v>
      </c>
      <c r="D195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195" s="4" t="str">
        <f>LEFT(Table3[[#This Row],[تاریخ]],4)</f>
        <v>1397</v>
      </c>
      <c r="F195" s="4" t="str">
        <f>MID(Table3[[#This Row],[تاریخ]],5,2)</f>
        <v>07</v>
      </c>
      <c r="G195" s="42">
        <v>641761611</v>
      </c>
    </row>
    <row r="196" spans="1:7" x14ac:dyDescent="0.25">
      <c r="A196" s="4">
        <v>195</v>
      </c>
      <c r="B196" s="5">
        <v>13970709</v>
      </c>
      <c r="C196" s="4">
        <f>MATCH(Table3[[#This Row],[تاریخ]],Table3[تاریخ],0)</f>
        <v>195</v>
      </c>
      <c r="D196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196" s="4" t="str">
        <f>LEFT(Table3[[#This Row],[تاریخ]],4)</f>
        <v>1397</v>
      </c>
      <c r="F196" s="4" t="str">
        <f>MID(Table3[[#This Row],[تاریخ]],5,2)</f>
        <v>07</v>
      </c>
      <c r="G196" s="42">
        <v>441722857</v>
      </c>
    </row>
    <row r="197" spans="1:7" x14ac:dyDescent="0.25">
      <c r="A197" s="4">
        <v>196</v>
      </c>
      <c r="B197" s="5">
        <v>13970710</v>
      </c>
      <c r="C197" s="4">
        <f>MATCH(Table3[[#This Row],[تاریخ]],Table3[تاریخ],0)</f>
        <v>196</v>
      </c>
      <c r="D197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197" s="4" t="str">
        <f>LEFT(Table3[[#This Row],[تاریخ]],4)</f>
        <v>1397</v>
      </c>
      <c r="F197" s="4" t="str">
        <f>MID(Table3[[#This Row],[تاریخ]],5,2)</f>
        <v>07</v>
      </c>
      <c r="G197" s="42">
        <v>473883456</v>
      </c>
    </row>
    <row r="198" spans="1:7" x14ac:dyDescent="0.25">
      <c r="A198" s="4">
        <v>197</v>
      </c>
      <c r="B198" s="5">
        <v>13970711</v>
      </c>
      <c r="C198" s="4">
        <f>MATCH(Table3[[#This Row],[تاریخ]],Table3[تاریخ],0)</f>
        <v>197</v>
      </c>
      <c r="D198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198" s="4" t="str">
        <f>LEFT(Table3[[#This Row],[تاریخ]],4)</f>
        <v>1397</v>
      </c>
      <c r="F198" s="4" t="str">
        <f>MID(Table3[[#This Row],[تاریخ]],5,2)</f>
        <v>07</v>
      </c>
      <c r="G198" s="42">
        <v>373007985</v>
      </c>
    </row>
    <row r="199" spans="1:7" x14ac:dyDescent="0.25">
      <c r="A199" s="4">
        <v>198</v>
      </c>
      <c r="B199" s="5">
        <v>13970712</v>
      </c>
      <c r="C199" s="4">
        <f>MATCH(Table3[[#This Row],[تاریخ]],Table3[تاریخ],0)</f>
        <v>198</v>
      </c>
      <c r="D199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199" s="4" t="str">
        <f>LEFT(Table3[[#This Row],[تاریخ]],4)</f>
        <v>1397</v>
      </c>
      <c r="F199" s="4" t="str">
        <f>MID(Table3[[#This Row],[تاریخ]],5,2)</f>
        <v>07</v>
      </c>
      <c r="G199" s="42">
        <v>773183067</v>
      </c>
    </row>
    <row r="200" spans="1:7" x14ac:dyDescent="0.25">
      <c r="A200" s="4">
        <v>199</v>
      </c>
      <c r="B200" s="5">
        <v>13970713</v>
      </c>
      <c r="C200" s="4">
        <f>MATCH(Table3[[#This Row],[تاریخ]],Table3[تاریخ],0)</f>
        <v>199</v>
      </c>
      <c r="D200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200" s="4" t="str">
        <f>LEFT(Table3[[#This Row],[تاریخ]],4)</f>
        <v>1397</v>
      </c>
      <c r="F200" s="4" t="str">
        <f>MID(Table3[[#This Row],[تاریخ]],5,2)</f>
        <v>07</v>
      </c>
      <c r="G200" s="42">
        <v>391522065</v>
      </c>
    </row>
    <row r="201" spans="1:7" x14ac:dyDescent="0.25">
      <c r="A201" s="4">
        <v>200</v>
      </c>
      <c r="B201" s="5">
        <v>13970714</v>
      </c>
      <c r="C201" s="4">
        <f>MATCH(Table3[[#This Row],[تاریخ]],Table3[تاریخ],0)</f>
        <v>200</v>
      </c>
      <c r="D201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201" s="4" t="str">
        <f>LEFT(Table3[[#This Row],[تاریخ]],4)</f>
        <v>1397</v>
      </c>
      <c r="F201" s="4" t="str">
        <f>MID(Table3[[#This Row],[تاریخ]],5,2)</f>
        <v>07</v>
      </c>
      <c r="G201" s="42">
        <v>799684576</v>
      </c>
    </row>
    <row r="202" spans="1:7" x14ac:dyDescent="0.25">
      <c r="A202" s="4">
        <v>201</v>
      </c>
      <c r="B202" s="5">
        <v>13970715</v>
      </c>
      <c r="C202" s="4">
        <f>MATCH(Table3[[#This Row],[تاریخ]],Table3[تاریخ],0)</f>
        <v>201</v>
      </c>
      <c r="D202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202" s="4" t="str">
        <f>LEFT(Table3[[#This Row],[تاریخ]],4)</f>
        <v>1397</v>
      </c>
      <c r="F202" s="4" t="str">
        <f>MID(Table3[[#This Row],[تاریخ]],5,2)</f>
        <v>07</v>
      </c>
      <c r="G202" s="42">
        <v>926785218</v>
      </c>
    </row>
    <row r="203" spans="1:7" x14ac:dyDescent="0.25">
      <c r="A203" s="4">
        <v>202</v>
      </c>
      <c r="B203" s="5">
        <v>13970716</v>
      </c>
      <c r="C203" s="4">
        <f>MATCH(Table3[[#This Row],[تاریخ]],Table3[تاریخ],0)</f>
        <v>202</v>
      </c>
      <c r="D203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203" s="4" t="str">
        <f>LEFT(Table3[[#This Row],[تاریخ]],4)</f>
        <v>1397</v>
      </c>
      <c r="F203" s="4" t="str">
        <f>MID(Table3[[#This Row],[تاریخ]],5,2)</f>
        <v>07</v>
      </c>
      <c r="G203" s="42">
        <v>794093768</v>
      </c>
    </row>
    <row r="204" spans="1:7" x14ac:dyDescent="0.25">
      <c r="A204" s="4">
        <v>203</v>
      </c>
      <c r="B204" s="5">
        <v>13970717</v>
      </c>
      <c r="C204" s="4">
        <f>MATCH(Table3[[#This Row],[تاریخ]],Table3[تاریخ],0)</f>
        <v>203</v>
      </c>
      <c r="D204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204" s="4" t="str">
        <f>LEFT(Table3[[#This Row],[تاریخ]],4)</f>
        <v>1397</v>
      </c>
      <c r="F204" s="4" t="str">
        <f>MID(Table3[[#This Row],[تاریخ]],5,2)</f>
        <v>07</v>
      </c>
      <c r="G204" s="42">
        <v>980295736</v>
      </c>
    </row>
    <row r="205" spans="1:7" x14ac:dyDescent="0.25">
      <c r="A205" s="4">
        <v>204</v>
      </c>
      <c r="B205" s="5">
        <v>13970718</v>
      </c>
      <c r="C205" s="4">
        <f>MATCH(Table3[[#This Row],[تاریخ]],Table3[تاریخ],0)</f>
        <v>204</v>
      </c>
      <c r="D205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205" s="4" t="str">
        <f>LEFT(Table3[[#This Row],[تاریخ]],4)</f>
        <v>1397</v>
      </c>
      <c r="F205" s="4" t="str">
        <f>MID(Table3[[#This Row],[تاریخ]],5,2)</f>
        <v>07</v>
      </c>
      <c r="G205" s="42">
        <v>370851854</v>
      </c>
    </row>
    <row r="206" spans="1:7" x14ac:dyDescent="0.25">
      <c r="A206" s="4">
        <v>205</v>
      </c>
      <c r="B206" s="5">
        <v>13970719</v>
      </c>
      <c r="C206" s="4">
        <f>MATCH(Table3[[#This Row],[تاریخ]],Table3[تاریخ],0)</f>
        <v>205</v>
      </c>
      <c r="D206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206" s="4" t="str">
        <f>LEFT(Table3[[#This Row],[تاریخ]],4)</f>
        <v>1397</v>
      </c>
      <c r="F206" s="4" t="str">
        <f>MID(Table3[[#This Row],[تاریخ]],5,2)</f>
        <v>07</v>
      </c>
      <c r="G206" s="42">
        <v>740351932</v>
      </c>
    </row>
    <row r="207" spans="1:7" x14ac:dyDescent="0.25">
      <c r="A207" s="4">
        <v>206</v>
      </c>
      <c r="B207" s="5">
        <v>13970720</v>
      </c>
      <c r="C207" s="4">
        <f>MATCH(Table3[[#This Row],[تاریخ]],Table3[تاریخ],0)</f>
        <v>206</v>
      </c>
      <c r="D207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207" s="4" t="str">
        <f>LEFT(Table3[[#This Row],[تاریخ]],4)</f>
        <v>1397</v>
      </c>
      <c r="F207" s="4" t="str">
        <f>MID(Table3[[#This Row],[تاریخ]],5,2)</f>
        <v>07</v>
      </c>
      <c r="G207" s="42">
        <v>708300721</v>
      </c>
    </row>
    <row r="208" spans="1:7" x14ac:dyDescent="0.25">
      <c r="A208" s="4">
        <v>207</v>
      </c>
      <c r="B208" s="5">
        <v>13970721</v>
      </c>
      <c r="C208" s="4">
        <f>MATCH(Table3[[#This Row],[تاریخ]],Table3[تاریخ],0)</f>
        <v>207</v>
      </c>
      <c r="D208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208" s="4" t="str">
        <f>LEFT(Table3[[#This Row],[تاریخ]],4)</f>
        <v>1397</v>
      </c>
      <c r="F208" s="4" t="str">
        <f>MID(Table3[[#This Row],[تاریخ]],5,2)</f>
        <v>07</v>
      </c>
      <c r="G208" s="42">
        <v>146929061</v>
      </c>
    </row>
    <row r="209" spans="1:7" x14ac:dyDescent="0.25">
      <c r="A209" s="4">
        <v>208</v>
      </c>
      <c r="B209" s="5">
        <v>13970722</v>
      </c>
      <c r="C209" s="4">
        <f>MATCH(Table3[[#This Row],[تاریخ]],Table3[تاریخ],0)</f>
        <v>208</v>
      </c>
      <c r="D209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209" s="4" t="str">
        <f>LEFT(Table3[[#This Row],[تاریخ]],4)</f>
        <v>1397</v>
      </c>
      <c r="F209" s="4" t="str">
        <f>MID(Table3[[#This Row],[تاریخ]],5,2)</f>
        <v>07</v>
      </c>
      <c r="G209" s="42">
        <v>745768108</v>
      </c>
    </row>
    <row r="210" spans="1:7" x14ac:dyDescent="0.25">
      <c r="A210" s="4">
        <v>209</v>
      </c>
      <c r="B210" s="5">
        <v>13970723</v>
      </c>
      <c r="C210" s="4">
        <f>MATCH(Table3[[#This Row],[تاریخ]],Table3[تاریخ],0)</f>
        <v>209</v>
      </c>
      <c r="D210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210" s="4" t="str">
        <f>LEFT(Table3[[#This Row],[تاریخ]],4)</f>
        <v>1397</v>
      </c>
      <c r="F210" s="4" t="str">
        <f>MID(Table3[[#This Row],[تاریخ]],5,2)</f>
        <v>07</v>
      </c>
      <c r="G210" s="42">
        <v>108856225</v>
      </c>
    </row>
    <row r="211" spans="1:7" x14ac:dyDescent="0.25">
      <c r="A211" s="4">
        <v>210</v>
      </c>
      <c r="B211" s="5">
        <v>13970724</v>
      </c>
      <c r="C211" s="4">
        <f>MATCH(Table3[[#This Row],[تاریخ]],Table3[تاریخ],0)</f>
        <v>210</v>
      </c>
      <c r="D211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211" s="4" t="str">
        <f>LEFT(Table3[[#This Row],[تاریخ]],4)</f>
        <v>1397</v>
      </c>
      <c r="F211" s="4" t="str">
        <f>MID(Table3[[#This Row],[تاریخ]],5,2)</f>
        <v>07</v>
      </c>
      <c r="G211" s="42">
        <v>153086933</v>
      </c>
    </row>
    <row r="212" spans="1:7" x14ac:dyDescent="0.25">
      <c r="A212" s="4">
        <v>211</v>
      </c>
      <c r="B212" s="5">
        <v>13970725</v>
      </c>
      <c r="C212" s="4">
        <f>MATCH(Table3[[#This Row],[تاریخ]],Table3[تاریخ],0)</f>
        <v>211</v>
      </c>
      <c r="D212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212" s="4" t="str">
        <f>LEFT(Table3[[#This Row],[تاریخ]],4)</f>
        <v>1397</v>
      </c>
      <c r="F212" s="4" t="str">
        <f>MID(Table3[[#This Row],[تاریخ]],5,2)</f>
        <v>07</v>
      </c>
      <c r="G212" s="42">
        <v>662386942</v>
      </c>
    </row>
    <row r="213" spans="1:7" x14ac:dyDescent="0.25">
      <c r="A213" s="4">
        <v>212</v>
      </c>
      <c r="B213" s="5">
        <v>13970726</v>
      </c>
      <c r="C213" s="4">
        <f>MATCH(Table3[[#This Row],[تاریخ]],Table3[تاریخ],0)</f>
        <v>212</v>
      </c>
      <c r="D213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213" s="4" t="str">
        <f>LEFT(Table3[[#This Row],[تاریخ]],4)</f>
        <v>1397</v>
      </c>
      <c r="F213" s="4" t="str">
        <f>MID(Table3[[#This Row],[تاریخ]],5,2)</f>
        <v>07</v>
      </c>
      <c r="G213" s="42">
        <v>593550730</v>
      </c>
    </row>
    <row r="214" spans="1:7" x14ac:dyDescent="0.25">
      <c r="A214" s="4">
        <v>213</v>
      </c>
      <c r="B214" s="5">
        <v>13970727</v>
      </c>
      <c r="C214" s="4">
        <f>MATCH(Table3[[#This Row],[تاریخ]],Table3[تاریخ],0)</f>
        <v>213</v>
      </c>
      <c r="D214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214" s="4" t="str">
        <f>LEFT(Table3[[#This Row],[تاریخ]],4)</f>
        <v>1397</v>
      </c>
      <c r="F214" s="4" t="str">
        <f>MID(Table3[[#This Row],[تاریخ]],5,2)</f>
        <v>07</v>
      </c>
      <c r="G214" s="42">
        <v>814485063</v>
      </c>
    </row>
    <row r="215" spans="1:7" x14ac:dyDescent="0.25">
      <c r="A215" s="4">
        <v>214</v>
      </c>
      <c r="B215" s="5">
        <v>13970728</v>
      </c>
      <c r="C215" s="4">
        <f>MATCH(Table3[[#This Row],[تاریخ]],Table3[تاریخ],0)</f>
        <v>214</v>
      </c>
      <c r="D215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215" s="4" t="str">
        <f>LEFT(Table3[[#This Row],[تاریخ]],4)</f>
        <v>1397</v>
      </c>
      <c r="F215" s="4" t="str">
        <f>MID(Table3[[#This Row],[تاریخ]],5,2)</f>
        <v>07</v>
      </c>
      <c r="G215" s="42">
        <v>846876113</v>
      </c>
    </row>
    <row r="216" spans="1:7" x14ac:dyDescent="0.25">
      <c r="A216" s="4">
        <v>215</v>
      </c>
      <c r="B216" s="5">
        <v>13970729</v>
      </c>
      <c r="C216" s="4">
        <f>MATCH(Table3[[#This Row],[تاریخ]],Table3[تاریخ],0)</f>
        <v>215</v>
      </c>
      <c r="D216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216" s="4" t="str">
        <f>LEFT(Table3[[#This Row],[تاریخ]],4)</f>
        <v>1397</v>
      </c>
      <c r="F216" s="4" t="str">
        <f>MID(Table3[[#This Row],[تاریخ]],5,2)</f>
        <v>07</v>
      </c>
      <c r="G216" s="42">
        <v>614311408</v>
      </c>
    </row>
    <row r="217" spans="1:7" x14ac:dyDescent="0.25">
      <c r="A217" s="4">
        <v>216</v>
      </c>
      <c r="B217" s="5">
        <v>13970730</v>
      </c>
      <c r="C217" s="4">
        <f>MATCH(Table3[[#This Row],[تاریخ]],Table3[تاریخ],0)</f>
        <v>216</v>
      </c>
      <c r="D217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217" s="4" t="str">
        <f>LEFT(Table3[[#This Row],[تاریخ]],4)</f>
        <v>1397</v>
      </c>
      <c r="F217" s="4" t="str">
        <f>MID(Table3[[#This Row],[تاریخ]],5,2)</f>
        <v>07</v>
      </c>
      <c r="G217" s="42">
        <v>206674022</v>
      </c>
    </row>
    <row r="218" spans="1:7" x14ac:dyDescent="0.25">
      <c r="A218" s="4">
        <v>217</v>
      </c>
      <c r="B218" s="5">
        <v>13970801</v>
      </c>
      <c r="C218" s="4">
        <f>MATCH(Table3[[#This Row],[تاریخ]],Table3[تاریخ],0)</f>
        <v>217</v>
      </c>
      <c r="D218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218" s="4" t="str">
        <f>LEFT(Table3[[#This Row],[تاریخ]],4)</f>
        <v>1397</v>
      </c>
      <c r="F218" s="4" t="str">
        <f>MID(Table3[[#This Row],[تاریخ]],5,2)</f>
        <v>08</v>
      </c>
      <c r="G218" s="42">
        <v>697940433</v>
      </c>
    </row>
    <row r="219" spans="1:7" x14ac:dyDescent="0.25">
      <c r="A219" s="4">
        <v>218</v>
      </c>
      <c r="B219" s="5">
        <v>13970802</v>
      </c>
      <c r="C219" s="4">
        <f>MATCH(Table3[[#This Row],[تاریخ]],Table3[تاریخ],0)</f>
        <v>218</v>
      </c>
      <c r="D219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219" s="4" t="str">
        <f>LEFT(Table3[[#This Row],[تاریخ]],4)</f>
        <v>1397</v>
      </c>
      <c r="F219" s="4" t="str">
        <f>MID(Table3[[#This Row],[تاریخ]],5,2)</f>
        <v>08</v>
      </c>
      <c r="G219" s="42">
        <v>341901256</v>
      </c>
    </row>
    <row r="220" spans="1:7" x14ac:dyDescent="0.25">
      <c r="A220" s="4">
        <v>219</v>
      </c>
      <c r="B220" s="5">
        <v>13970803</v>
      </c>
      <c r="C220" s="4">
        <f>MATCH(Table3[[#This Row],[تاریخ]],Table3[تاریخ],0)</f>
        <v>219</v>
      </c>
      <c r="D220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220" s="4" t="str">
        <f>LEFT(Table3[[#This Row],[تاریخ]],4)</f>
        <v>1397</v>
      </c>
      <c r="F220" s="4" t="str">
        <f>MID(Table3[[#This Row],[تاریخ]],5,2)</f>
        <v>08</v>
      </c>
      <c r="G220" s="42">
        <v>183772988</v>
      </c>
    </row>
    <row r="221" spans="1:7" x14ac:dyDescent="0.25">
      <c r="A221" s="4">
        <v>220</v>
      </c>
      <c r="B221" s="5">
        <v>13970804</v>
      </c>
      <c r="C221" s="4">
        <f>MATCH(Table3[[#This Row],[تاریخ]],Table3[تاریخ],0)</f>
        <v>220</v>
      </c>
      <c r="D221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221" s="4" t="str">
        <f>LEFT(Table3[[#This Row],[تاریخ]],4)</f>
        <v>1397</v>
      </c>
      <c r="F221" s="4" t="str">
        <f>MID(Table3[[#This Row],[تاریخ]],5,2)</f>
        <v>08</v>
      </c>
      <c r="G221" s="42">
        <v>224134197</v>
      </c>
    </row>
    <row r="222" spans="1:7" x14ac:dyDescent="0.25">
      <c r="A222" s="4">
        <v>221</v>
      </c>
      <c r="B222" s="5">
        <v>13970805</v>
      </c>
      <c r="C222" s="4">
        <f>MATCH(Table3[[#This Row],[تاریخ]],Table3[تاریخ],0)</f>
        <v>221</v>
      </c>
      <c r="D222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222" s="4" t="str">
        <f>LEFT(Table3[[#This Row],[تاریخ]],4)</f>
        <v>1397</v>
      </c>
      <c r="F222" s="4" t="str">
        <f>MID(Table3[[#This Row],[تاریخ]],5,2)</f>
        <v>08</v>
      </c>
      <c r="G222" s="42">
        <v>432426262</v>
      </c>
    </row>
    <row r="223" spans="1:7" x14ac:dyDescent="0.25">
      <c r="A223" s="4">
        <v>222</v>
      </c>
      <c r="B223" s="5">
        <v>13970806</v>
      </c>
      <c r="C223" s="4">
        <f>MATCH(Table3[[#This Row],[تاریخ]],Table3[تاریخ],0)</f>
        <v>222</v>
      </c>
      <c r="D223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223" s="4" t="str">
        <f>LEFT(Table3[[#This Row],[تاریخ]],4)</f>
        <v>1397</v>
      </c>
      <c r="F223" s="4" t="str">
        <f>MID(Table3[[#This Row],[تاریخ]],5,2)</f>
        <v>08</v>
      </c>
      <c r="G223" s="42">
        <v>923214711</v>
      </c>
    </row>
    <row r="224" spans="1:7" x14ac:dyDescent="0.25">
      <c r="A224" s="4">
        <v>223</v>
      </c>
      <c r="B224" s="5">
        <v>13970807</v>
      </c>
      <c r="C224" s="4">
        <f>MATCH(Table3[[#This Row],[تاریخ]],Table3[تاریخ],0)</f>
        <v>223</v>
      </c>
      <c r="D224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224" s="4" t="str">
        <f>LEFT(Table3[[#This Row],[تاریخ]],4)</f>
        <v>1397</v>
      </c>
      <c r="F224" s="4" t="str">
        <f>MID(Table3[[#This Row],[تاریخ]],5,2)</f>
        <v>08</v>
      </c>
      <c r="G224" s="42">
        <v>536255445</v>
      </c>
    </row>
    <row r="225" spans="1:7" x14ac:dyDescent="0.25">
      <c r="A225" s="4">
        <v>224</v>
      </c>
      <c r="B225" s="5">
        <v>13970808</v>
      </c>
      <c r="C225" s="4">
        <f>MATCH(Table3[[#This Row],[تاریخ]],Table3[تاریخ],0)</f>
        <v>224</v>
      </c>
      <c r="D225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225" s="4" t="str">
        <f>LEFT(Table3[[#This Row],[تاریخ]],4)</f>
        <v>1397</v>
      </c>
      <c r="F225" s="4" t="str">
        <f>MID(Table3[[#This Row],[تاریخ]],5,2)</f>
        <v>08</v>
      </c>
      <c r="G225" s="42">
        <v>627261230</v>
      </c>
    </row>
    <row r="226" spans="1:7" x14ac:dyDescent="0.25">
      <c r="A226" s="4">
        <v>225</v>
      </c>
      <c r="B226" s="5">
        <v>13970809</v>
      </c>
      <c r="C226" s="4">
        <f>MATCH(Table3[[#This Row],[تاریخ]],Table3[تاریخ],0)</f>
        <v>225</v>
      </c>
      <c r="D226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226" s="4" t="str">
        <f>LEFT(Table3[[#This Row],[تاریخ]],4)</f>
        <v>1397</v>
      </c>
      <c r="F226" s="4" t="str">
        <f>MID(Table3[[#This Row],[تاریخ]],5,2)</f>
        <v>08</v>
      </c>
      <c r="G226" s="42">
        <v>608825656</v>
      </c>
    </row>
    <row r="227" spans="1:7" x14ac:dyDescent="0.25">
      <c r="A227" s="4">
        <v>226</v>
      </c>
      <c r="B227" s="5">
        <v>13970810</v>
      </c>
      <c r="C227" s="4">
        <f>MATCH(Table3[[#This Row],[تاریخ]],Table3[تاریخ],0)</f>
        <v>226</v>
      </c>
      <c r="D227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227" s="4" t="str">
        <f>LEFT(Table3[[#This Row],[تاریخ]],4)</f>
        <v>1397</v>
      </c>
      <c r="F227" s="4" t="str">
        <f>MID(Table3[[#This Row],[تاریخ]],5,2)</f>
        <v>08</v>
      </c>
      <c r="G227" s="42">
        <v>259634998</v>
      </c>
    </row>
    <row r="228" spans="1:7" x14ac:dyDescent="0.25">
      <c r="A228" s="4">
        <v>227</v>
      </c>
      <c r="B228" s="5">
        <v>13970811</v>
      </c>
      <c r="C228" s="4">
        <f>MATCH(Table3[[#This Row],[تاریخ]],Table3[تاریخ],0)</f>
        <v>227</v>
      </c>
      <c r="D228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228" s="4" t="str">
        <f>LEFT(Table3[[#This Row],[تاریخ]],4)</f>
        <v>1397</v>
      </c>
      <c r="F228" s="4" t="str">
        <f>MID(Table3[[#This Row],[تاریخ]],5,2)</f>
        <v>08</v>
      </c>
      <c r="G228" s="42">
        <v>530803554</v>
      </c>
    </row>
    <row r="229" spans="1:7" x14ac:dyDescent="0.25">
      <c r="A229" s="4">
        <v>228</v>
      </c>
      <c r="B229" s="5">
        <v>13970812</v>
      </c>
      <c r="C229" s="4">
        <f>MATCH(Table3[[#This Row],[تاریخ]],Table3[تاریخ],0)</f>
        <v>228</v>
      </c>
      <c r="D229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229" s="4" t="str">
        <f>LEFT(Table3[[#This Row],[تاریخ]],4)</f>
        <v>1397</v>
      </c>
      <c r="F229" s="4" t="str">
        <f>MID(Table3[[#This Row],[تاریخ]],5,2)</f>
        <v>08</v>
      </c>
      <c r="G229" s="42">
        <v>833557523</v>
      </c>
    </row>
    <row r="230" spans="1:7" x14ac:dyDescent="0.25">
      <c r="A230" s="4">
        <v>229</v>
      </c>
      <c r="B230" s="5">
        <v>13970813</v>
      </c>
      <c r="C230" s="4">
        <f>MATCH(Table3[[#This Row],[تاریخ]],Table3[تاریخ],0)</f>
        <v>229</v>
      </c>
      <c r="D230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230" s="4" t="str">
        <f>LEFT(Table3[[#This Row],[تاریخ]],4)</f>
        <v>1397</v>
      </c>
      <c r="F230" s="4" t="str">
        <f>MID(Table3[[#This Row],[تاریخ]],5,2)</f>
        <v>08</v>
      </c>
      <c r="G230" s="42">
        <v>272203032</v>
      </c>
    </row>
    <row r="231" spans="1:7" x14ac:dyDescent="0.25">
      <c r="A231" s="4">
        <v>230</v>
      </c>
      <c r="B231" s="5">
        <v>13970814</v>
      </c>
      <c r="C231" s="4">
        <f>MATCH(Table3[[#This Row],[تاریخ]],Table3[تاریخ],0)</f>
        <v>230</v>
      </c>
      <c r="D231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231" s="4" t="str">
        <f>LEFT(Table3[[#This Row],[تاریخ]],4)</f>
        <v>1397</v>
      </c>
      <c r="F231" s="4" t="str">
        <f>MID(Table3[[#This Row],[تاریخ]],5,2)</f>
        <v>08</v>
      </c>
      <c r="G231" s="42">
        <v>261607069</v>
      </c>
    </row>
    <row r="232" spans="1:7" x14ac:dyDescent="0.25">
      <c r="A232" s="4">
        <v>231</v>
      </c>
      <c r="B232" s="5">
        <v>13970815</v>
      </c>
      <c r="C232" s="4">
        <f>MATCH(Table3[[#This Row],[تاریخ]],Table3[تاریخ],0)</f>
        <v>231</v>
      </c>
      <c r="D232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232" s="4" t="str">
        <f>LEFT(Table3[[#This Row],[تاریخ]],4)</f>
        <v>1397</v>
      </c>
      <c r="F232" s="4" t="str">
        <f>MID(Table3[[#This Row],[تاریخ]],5,2)</f>
        <v>08</v>
      </c>
      <c r="G232" s="42">
        <v>839702654</v>
      </c>
    </row>
    <row r="233" spans="1:7" x14ac:dyDescent="0.25">
      <c r="A233" s="4">
        <v>232</v>
      </c>
      <c r="B233" s="5">
        <v>13970816</v>
      </c>
      <c r="C233" s="4">
        <f>MATCH(Table3[[#This Row],[تاریخ]],Table3[تاریخ],0)</f>
        <v>232</v>
      </c>
      <c r="D233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233" s="4" t="str">
        <f>LEFT(Table3[[#This Row],[تاریخ]],4)</f>
        <v>1397</v>
      </c>
      <c r="F233" s="4" t="str">
        <f>MID(Table3[[#This Row],[تاریخ]],5,2)</f>
        <v>08</v>
      </c>
      <c r="G233" s="42">
        <v>196786372</v>
      </c>
    </row>
    <row r="234" spans="1:7" x14ac:dyDescent="0.25">
      <c r="A234" s="4">
        <v>233</v>
      </c>
      <c r="B234" s="5">
        <v>13970817</v>
      </c>
      <c r="C234" s="4">
        <f>MATCH(Table3[[#This Row],[تاریخ]],Table3[تاریخ],0)</f>
        <v>233</v>
      </c>
      <c r="D234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234" s="4" t="str">
        <f>LEFT(Table3[[#This Row],[تاریخ]],4)</f>
        <v>1397</v>
      </c>
      <c r="F234" s="4" t="str">
        <f>MID(Table3[[#This Row],[تاریخ]],5,2)</f>
        <v>08</v>
      </c>
      <c r="G234" s="42">
        <v>429796749</v>
      </c>
    </row>
    <row r="235" spans="1:7" x14ac:dyDescent="0.25">
      <c r="A235" s="4">
        <v>234</v>
      </c>
      <c r="B235" s="5">
        <v>13970818</v>
      </c>
      <c r="C235" s="4">
        <f>MATCH(Table3[[#This Row],[تاریخ]],Table3[تاریخ],0)</f>
        <v>234</v>
      </c>
      <c r="D235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235" s="4" t="str">
        <f>LEFT(Table3[[#This Row],[تاریخ]],4)</f>
        <v>1397</v>
      </c>
      <c r="F235" s="4" t="str">
        <f>MID(Table3[[#This Row],[تاریخ]],5,2)</f>
        <v>08</v>
      </c>
      <c r="G235" s="42">
        <v>889960348</v>
      </c>
    </row>
    <row r="236" spans="1:7" x14ac:dyDescent="0.25">
      <c r="A236" s="4">
        <v>235</v>
      </c>
      <c r="B236" s="5">
        <v>13970819</v>
      </c>
      <c r="C236" s="4">
        <f>MATCH(Table3[[#This Row],[تاریخ]],Table3[تاریخ],0)</f>
        <v>235</v>
      </c>
      <c r="D236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236" s="4" t="str">
        <f>LEFT(Table3[[#This Row],[تاریخ]],4)</f>
        <v>1397</v>
      </c>
      <c r="F236" s="4" t="str">
        <f>MID(Table3[[#This Row],[تاریخ]],5,2)</f>
        <v>08</v>
      </c>
      <c r="G236" s="42">
        <v>884591897</v>
      </c>
    </row>
    <row r="237" spans="1:7" x14ac:dyDescent="0.25">
      <c r="A237" s="4">
        <v>236</v>
      </c>
      <c r="B237" s="5">
        <v>13970820</v>
      </c>
      <c r="C237" s="4">
        <f>MATCH(Table3[[#This Row],[تاریخ]],Table3[تاریخ],0)</f>
        <v>236</v>
      </c>
      <c r="D237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237" s="4" t="str">
        <f>LEFT(Table3[[#This Row],[تاریخ]],4)</f>
        <v>1397</v>
      </c>
      <c r="F237" s="4" t="str">
        <f>MID(Table3[[#This Row],[تاریخ]],5,2)</f>
        <v>08</v>
      </c>
      <c r="G237" s="42">
        <v>188389394</v>
      </c>
    </row>
    <row r="238" spans="1:7" x14ac:dyDescent="0.25">
      <c r="A238" s="4">
        <v>237</v>
      </c>
      <c r="B238" s="5">
        <v>13970821</v>
      </c>
      <c r="C238" s="4">
        <f>MATCH(Table3[[#This Row],[تاریخ]],Table3[تاریخ],0)</f>
        <v>237</v>
      </c>
      <c r="D238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238" s="4" t="str">
        <f>LEFT(Table3[[#This Row],[تاریخ]],4)</f>
        <v>1397</v>
      </c>
      <c r="F238" s="4" t="str">
        <f>MID(Table3[[#This Row],[تاریخ]],5,2)</f>
        <v>08</v>
      </c>
      <c r="G238" s="42">
        <v>359250012</v>
      </c>
    </row>
    <row r="239" spans="1:7" x14ac:dyDescent="0.25">
      <c r="A239" s="4">
        <v>238</v>
      </c>
      <c r="B239" s="5">
        <v>13970822</v>
      </c>
      <c r="C239" s="4">
        <f>MATCH(Table3[[#This Row],[تاریخ]],Table3[تاریخ],0)</f>
        <v>238</v>
      </c>
      <c r="D239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239" s="4" t="str">
        <f>LEFT(Table3[[#This Row],[تاریخ]],4)</f>
        <v>1397</v>
      </c>
      <c r="F239" s="4" t="str">
        <f>MID(Table3[[#This Row],[تاریخ]],5,2)</f>
        <v>08</v>
      </c>
      <c r="G239" s="42">
        <v>676194092</v>
      </c>
    </row>
    <row r="240" spans="1:7" x14ac:dyDescent="0.25">
      <c r="A240" s="4">
        <v>239</v>
      </c>
      <c r="B240" s="5">
        <v>13970823</v>
      </c>
      <c r="C240" s="4">
        <f>MATCH(Table3[[#This Row],[تاریخ]],Table3[تاریخ],0)</f>
        <v>239</v>
      </c>
      <c r="D240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240" s="4" t="str">
        <f>LEFT(Table3[[#This Row],[تاریخ]],4)</f>
        <v>1397</v>
      </c>
      <c r="F240" s="4" t="str">
        <f>MID(Table3[[#This Row],[تاریخ]],5,2)</f>
        <v>08</v>
      </c>
      <c r="G240" s="42">
        <v>200405242</v>
      </c>
    </row>
    <row r="241" spans="1:7" x14ac:dyDescent="0.25">
      <c r="A241" s="4">
        <v>240</v>
      </c>
      <c r="B241" s="5">
        <v>13970824</v>
      </c>
      <c r="C241" s="4">
        <f>MATCH(Table3[[#This Row],[تاریخ]],Table3[تاریخ],0)</f>
        <v>240</v>
      </c>
      <c r="D241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241" s="4" t="str">
        <f>LEFT(Table3[[#This Row],[تاریخ]],4)</f>
        <v>1397</v>
      </c>
      <c r="F241" s="4" t="str">
        <f>MID(Table3[[#This Row],[تاریخ]],5,2)</f>
        <v>08</v>
      </c>
      <c r="G241" s="42">
        <v>363978390</v>
      </c>
    </row>
    <row r="242" spans="1:7" x14ac:dyDescent="0.25">
      <c r="A242" s="4">
        <v>241</v>
      </c>
      <c r="B242" s="5">
        <v>13970825</v>
      </c>
      <c r="C242" s="4">
        <f>MATCH(Table3[[#This Row],[تاریخ]],Table3[تاریخ],0)</f>
        <v>241</v>
      </c>
      <c r="D242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242" s="4" t="str">
        <f>LEFT(Table3[[#This Row],[تاریخ]],4)</f>
        <v>1397</v>
      </c>
      <c r="F242" s="4" t="str">
        <f>MID(Table3[[#This Row],[تاریخ]],5,2)</f>
        <v>08</v>
      </c>
      <c r="G242" s="42">
        <v>473354264</v>
      </c>
    </row>
    <row r="243" spans="1:7" x14ac:dyDescent="0.25">
      <c r="A243" s="4">
        <v>242</v>
      </c>
      <c r="B243" s="5">
        <v>13970826</v>
      </c>
      <c r="C243" s="4">
        <f>MATCH(Table3[[#This Row],[تاریخ]],Table3[تاریخ],0)</f>
        <v>242</v>
      </c>
      <c r="D243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243" s="4" t="str">
        <f>LEFT(Table3[[#This Row],[تاریخ]],4)</f>
        <v>1397</v>
      </c>
      <c r="F243" s="4" t="str">
        <f>MID(Table3[[#This Row],[تاریخ]],5,2)</f>
        <v>08</v>
      </c>
      <c r="G243" s="42">
        <v>493302839</v>
      </c>
    </row>
    <row r="244" spans="1:7" x14ac:dyDescent="0.25">
      <c r="A244" s="4">
        <v>243</v>
      </c>
      <c r="B244" s="5">
        <v>13970827</v>
      </c>
      <c r="C244" s="4">
        <f>MATCH(Table3[[#This Row],[تاریخ]],Table3[تاریخ],0)</f>
        <v>243</v>
      </c>
      <c r="D244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244" s="4" t="str">
        <f>LEFT(Table3[[#This Row],[تاریخ]],4)</f>
        <v>1397</v>
      </c>
      <c r="F244" s="4" t="str">
        <f>MID(Table3[[#This Row],[تاریخ]],5,2)</f>
        <v>08</v>
      </c>
      <c r="G244" s="42">
        <v>696482981</v>
      </c>
    </row>
    <row r="245" spans="1:7" x14ac:dyDescent="0.25">
      <c r="A245" s="4">
        <v>244</v>
      </c>
      <c r="B245" s="5">
        <v>13970828</v>
      </c>
      <c r="C245" s="4">
        <f>MATCH(Table3[[#This Row],[تاریخ]],Table3[تاریخ],0)</f>
        <v>244</v>
      </c>
      <c r="D245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245" s="4" t="str">
        <f>LEFT(Table3[[#This Row],[تاریخ]],4)</f>
        <v>1397</v>
      </c>
      <c r="F245" s="4" t="str">
        <f>MID(Table3[[#This Row],[تاریخ]],5,2)</f>
        <v>08</v>
      </c>
      <c r="G245" s="42">
        <v>795169313</v>
      </c>
    </row>
    <row r="246" spans="1:7" x14ac:dyDescent="0.25">
      <c r="A246" s="4">
        <v>245</v>
      </c>
      <c r="B246" s="5">
        <v>13970829</v>
      </c>
      <c r="C246" s="4">
        <f>MATCH(Table3[[#This Row],[تاریخ]],Table3[تاریخ],0)</f>
        <v>245</v>
      </c>
      <c r="D246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246" s="4" t="str">
        <f>LEFT(Table3[[#This Row],[تاریخ]],4)</f>
        <v>1397</v>
      </c>
      <c r="F246" s="4" t="str">
        <f>MID(Table3[[#This Row],[تاریخ]],5,2)</f>
        <v>08</v>
      </c>
      <c r="G246" s="42">
        <v>907673208</v>
      </c>
    </row>
    <row r="247" spans="1:7" x14ac:dyDescent="0.25">
      <c r="A247" s="4">
        <v>246</v>
      </c>
      <c r="B247" s="5">
        <v>13970830</v>
      </c>
      <c r="C247" s="4">
        <f>MATCH(Table3[[#This Row],[تاریخ]],Table3[تاریخ],0)</f>
        <v>246</v>
      </c>
      <c r="D247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247" s="4" t="str">
        <f>LEFT(Table3[[#This Row],[تاریخ]],4)</f>
        <v>1397</v>
      </c>
      <c r="F247" s="4" t="str">
        <f>MID(Table3[[#This Row],[تاریخ]],5,2)</f>
        <v>08</v>
      </c>
      <c r="G247" s="42">
        <v>261661061</v>
      </c>
    </row>
    <row r="248" spans="1:7" x14ac:dyDescent="0.25">
      <c r="A248" s="4">
        <v>247</v>
      </c>
      <c r="B248" s="5">
        <v>13970901</v>
      </c>
      <c r="C248" s="4">
        <f>MATCH(Table3[[#This Row],[تاریخ]],Table3[تاریخ],0)</f>
        <v>247</v>
      </c>
      <c r="D248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248" s="4" t="str">
        <f>LEFT(Table3[[#This Row],[تاریخ]],4)</f>
        <v>1397</v>
      </c>
      <c r="F248" s="4" t="str">
        <f>MID(Table3[[#This Row],[تاریخ]],5,2)</f>
        <v>09</v>
      </c>
      <c r="G248" s="42">
        <v>256496006</v>
      </c>
    </row>
    <row r="249" spans="1:7" x14ac:dyDescent="0.25">
      <c r="A249" s="4">
        <v>248</v>
      </c>
      <c r="B249" s="5">
        <v>13970902</v>
      </c>
      <c r="C249" s="4">
        <f>MATCH(Table3[[#This Row],[تاریخ]],Table3[تاریخ],0)</f>
        <v>248</v>
      </c>
      <c r="D249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249" s="4" t="str">
        <f>LEFT(Table3[[#This Row],[تاریخ]],4)</f>
        <v>1397</v>
      </c>
      <c r="F249" s="4" t="str">
        <f>MID(Table3[[#This Row],[تاریخ]],5,2)</f>
        <v>09</v>
      </c>
      <c r="G249" s="42">
        <v>237683385</v>
      </c>
    </row>
    <row r="250" spans="1:7" x14ac:dyDescent="0.25">
      <c r="A250" s="4">
        <v>249</v>
      </c>
      <c r="B250" s="5">
        <v>13970903</v>
      </c>
      <c r="C250" s="4">
        <f>MATCH(Table3[[#This Row],[تاریخ]],Table3[تاریخ],0)</f>
        <v>249</v>
      </c>
      <c r="D250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250" s="4" t="str">
        <f>LEFT(Table3[[#This Row],[تاریخ]],4)</f>
        <v>1397</v>
      </c>
      <c r="F250" s="4" t="str">
        <f>MID(Table3[[#This Row],[تاریخ]],5,2)</f>
        <v>09</v>
      </c>
      <c r="G250" s="42">
        <v>802498932</v>
      </c>
    </row>
    <row r="251" spans="1:7" x14ac:dyDescent="0.25">
      <c r="A251" s="4">
        <v>250</v>
      </c>
      <c r="B251" s="5">
        <v>13970904</v>
      </c>
      <c r="C251" s="4">
        <f>MATCH(Table3[[#This Row],[تاریخ]],Table3[تاریخ],0)</f>
        <v>250</v>
      </c>
      <c r="D251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251" s="4" t="str">
        <f>LEFT(Table3[[#This Row],[تاریخ]],4)</f>
        <v>1397</v>
      </c>
      <c r="F251" s="4" t="str">
        <f>MID(Table3[[#This Row],[تاریخ]],5,2)</f>
        <v>09</v>
      </c>
      <c r="G251" s="42">
        <v>591638478</v>
      </c>
    </row>
    <row r="252" spans="1:7" x14ac:dyDescent="0.25">
      <c r="A252" s="4">
        <v>251</v>
      </c>
      <c r="B252" s="5">
        <v>13970905</v>
      </c>
      <c r="C252" s="4">
        <f>MATCH(Table3[[#This Row],[تاریخ]],Table3[تاریخ],0)</f>
        <v>251</v>
      </c>
      <c r="D252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252" s="4" t="str">
        <f>LEFT(Table3[[#This Row],[تاریخ]],4)</f>
        <v>1397</v>
      </c>
      <c r="F252" s="4" t="str">
        <f>MID(Table3[[#This Row],[تاریخ]],5,2)</f>
        <v>09</v>
      </c>
      <c r="G252" s="42">
        <v>379452972</v>
      </c>
    </row>
    <row r="253" spans="1:7" x14ac:dyDescent="0.25">
      <c r="A253" s="4">
        <v>252</v>
      </c>
      <c r="B253" s="5">
        <v>13970906</v>
      </c>
      <c r="C253" s="4">
        <f>MATCH(Table3[[#This Row],[تاریخ]],Table3[تاریخ],0)</f>
        <v>252</v>
      </c>
      <c r="D253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253" s="4" t="str">
        <f>LEFT(Table3[[#This Row],[تاریخ]],4)</f>
        <v>1397</v>
      </c>
      <c r="F253" s="4" t="str">
        <f>MID(Table3[[#This Row],[تاریخ]],5,2)</f>
        <v>09</v>
      </c>
      <c r="G253" s="42">
        <v>559600582</v>
      </c>
    </row>
    <row r="254" spans="1:7" x14ac:dyDescent="0.25">
      <c r="A254" s="4">
        <v>253</v>
      </c>
      <c r="B254" s="5">
        <v>13970907</v>
      </c>
      <c r="C254" s="4">
        <f>MATCH(Table3[[#This Row],[تاریخ]],Table3[تاریخ],0)</f>
        <v>253</v>
      </c>
      <c r="D254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254" s="4" t="str">
        <f>LEFT(Table3[[#This Row],[تاریخ]],4)</f>
        <v>1397</v>
      </c>
      <c r="F254" s="4" t="str">
        <f>MID(Table3[[#This Row],[تاریخ]],5,2)</f>
        <v>09</v>
      </c>
      <c r="G254" s="42">
        <v>389003063</v>
      </c>
    </row>
    <row r="255" spans="1:7" x14ac:dyDescent="0.25">
      <c r="A255" s="4">
        <v>254</v>
      </c>
      <c r="B255" s="5">
        <v>13970908</v>
      </c>
      <c r="C255" s="4">
        <f>MATCH(Table3[[#This Row],[تاریخ]],Table3[تاریخ],0)</f>
        <v>254</v>
      </c>
      <c r="D255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255" s="4" t="str">
        <f>LEFT(Table3[[#This Row],[تاریخ]],4)</f>
        <v>1397</v>
      </c>
      <c r="F255" s="4" t="str">
        <f>MID(Table3[[#This Row],[تاریخ]],5,2)</f>
        <v>09</v>
      </c>
      <c r="G255" s="42">
        <v>978718222</v>
      </c>
    </row>
    <row r="256" spans="1:7" x14ac:dyDescent="0.25">
      <c r="A256" s="4">
        <v>255</v>
      </c>
      <c r="B256" s="5">
        <v>13970909</v>
      </c>
      <c r="C256" s="4">
        <f>MATCH(Table3[[#This Row],[تاریخ]],Table3[تاریخ],0)</f>
        <v>255</v>
      </c>
      <c r="D256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256" s="4" t="str">
        <f>LEFT(Table3[[#This Row],[تاریخ]],4)</f>
        <v>1397</v>
      </c>
      <c r="F256" s="4" t="str">
        <f>MID(Table3[[#This Row],[تاریخ]],5,2)</f>
        <v>09</v>
      </c>
      <c r="G256" s="42">
        <v>171804416</v>
      </c>
    </row>
    <row r="257" spans="1:7" x14ac:dyDescent="0.25">
      <c r="A257" s="4">
        <v>256</v>
      </c>
      <c r="B257" s="5">
        <v>13970910</v>
      </c>
      <c r="C257" s="4">
        <f>MATCH(Table3[[#This Row],[تاریخ]],Table3[تاریخ],0)</f>
        <v>256</v>
      </c>
      <c r="D257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257" s="4" t="str">
        <f>LEFT(Table3[[#This Row],[تاریخ]],4)</f>
        <v>1397</v>
      </c>
      <c r="F257" s="4" t="str">
        <f>MID(Table3[[#This Row],[تاریخ]],5,2)</f>
        <v>09</v>
      </c>
      <c r="G257" s="42">
        <v>114415983</v>
      </c>
    </row>
    <row r="258" spans="1:7" x14ac:dyDescent="0.25">
      <c r="A258" s="4">
        <v>257</v>
      </c>
      <c r="B258" s="5">
        <v>13970911</v>
      </c>
      <c r="C258" s="4">
        <f>MATCH(Table3[[#This Row],[تاریخ]],Table3[تاریخ],0)</f>
        <v>257</v>
      </c>
      <c r="D258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258" s="4" t="str">
        <f>LEFT(Table3[[#This Row],[تاریخ]],4)</f>
        <v>1397</v>
      </c>
      <c r="F258" s="4" t="str">
        <f>MID(Table3[[#This Row],[تاریخ]],5,2)</f>
        <v>09</v>
      </c>
      <c r="G258" s="42">
        <v>959807977</v>
      </c>
    </row>
    <row r="259" spans="1:7" x14ac:dyDescent="0.25">
      <c r="A259" s="4">
        <v>258</v>
      </c>
      <c r="B259" s="5">
        <v>13970912</v>
      </c>
      <c r="C259" s="4">
        <f>MATCH(Table3[[#This Row],[تاریخ]],Table3[تاریخ],0)</f>
        <v>258</v>
      </c>
      <c r="D259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259" s="4" t="str">
        <f>LEFT(Table3[[#This Row],[تاریخ]],4)</f>
        <v>1397</v>
      </c>
      <c r="F259" s="4" t="str">
        <f>MID(Table3[[#This Row],[تاریخ]],5,2)</f>
        <v>09</v>
      </c>
      <c r="G259" s="42">
        <v>182189513</v>
      </c>
    </row>
    <row r="260" spans="1:7" x14ac:dyDescent="0.25">
      <c r="A260" s="4">
        <v>259</v>
      </c>
      <c r="B260" s="5">
        <v>13970913</v>
      </c>
      <c r="C260" s="4">
        <f>MATCH(Table3[[#This Row],[تاریخ]],Table3[تاریخ],0)</f>
        <v>259</v>
      </c>
      <c r="D260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260" s="4" t="str">
        <f>LEFT(Table3[[#This Row],[تاریخ]],4)</f>
        <v>1397</v>
      </c>
      <c r="F260" s="4" t="str">
        <f>MID(Table3[[#This Row],[تاریخ]],5,2)</f>
        <v>09</v>
      </c>
      <c r="G260" s="42">
        <v>707476899</v>
      </c>
    </row>
    <row r="261" spans="1:7" x14ac:dyDescent="0.25">
      <c r="A261" s="4">
        <v>260</v>
      </c>
      <c r="B261" s="5">
        <v>13970914</v>
      </c>
      <c r="C261" s="4">
        <f>MATCH(Table3[[#This Row],[تاریخ]],Table3[تاریخ],0)</f>
        <v>260</v>
      </c>
      <c r="D261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261" s="4" t="str">
        <f>LEFT(Table3[[#This Row],[تاریخ]],4)</f>
        <v>1397</v>
      </c>
      <c r="F261" s="4" t="str">
        <f>MID(Table3[[#This Row],[تاریخ]],5,2)</f>
        <v>09</v>
      </c>
      <c r="G261" s="42">
        <v>158675113</v>
      </c>
    </row>
    <row r="262" spans="1:7" x14ac:dyDescent="0.25">
      <c r="A262" s="4">
        <v>261</v>
      </c>
      <c r="B262" s="5">
        <v>13970915</v>
      </c>
      <c r="C262" s="4">
        <f>MATCH(Table3[[#This Row],[تاریخ]],Table3[تاریخ],0)</f>
        <v>261</v>
      </c>
      <c r="D262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262" s="4" t="str">
        <f>LEFT(Table3[[#This Row],[تاریخ]],4)</f>
        <v>1397</v>
      </c>
      <c r="F262" s="4" t="str">
        <f>MID(Table3[[#This Row],[تاریخ]],5,2)</f>
        <v>09</v>
      </c>
      <c r="G262" s="42">
        <v>112730856</v>
      </c>
    </row>
    <row r="263" spans="1:7" x14ac:dyDescent="0.25">
      <c r="A263" s="4">
        <v>262</v>
      </c>
      <c r="B263" s="5">
        <v>13970916</v>
      </c>
      <c r="C263" s="4">
        <f>MATCH(Table3[[#This Row],[تاریخ]],Table3[تاریخ],0)</f>
        <v>262</v>
      </c>
      <c r="D263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263" s="4" t="str">
        <f>LEFT(Table3[[#This Row],[تاریخ]],4)</f>
        <v>1397</v>
      </c>
      <c r="F263" s="4" t="str">
        <f>MID(Table3[[#This Row],[تاریخ]],5,2)</f>
        <v>09</v>
      </c>
      <c r="G263" s="42">
        <v>626990914</v>
      </c>
    </row>
    <row r="264" spans="1:7" x14ac:dyDescent="0.25">
      <c r="A264" s="4">
        <v>263</v>
      </c>
      <c r="B264" s="5">
        <v>13970917</v>
      </c>
      <c r="C264" s="4">
        <f>MATCH(Table3[[#This Row],[تاریخ]],Table3[تاریخ],0)</f>
        <v>263</v>
      </c>
      <c r="D264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264" s="4" t="str">
        <f>LEFT(Table3[[#This Row],[تاریخ]],4)</f>
        <v>1397</v>
      </c>
      <c r="F264" s="4" t="str">
        <f>MID(Table3[[#This Row],[تاریخ]],5,2)</f>
        <v>09</v>
      </c>
      <c r="G264" s="42">
        <v>457572321</v>
      </c>
    </row>
    <row r="265" spans="1:7" x14ac:dyDescent="0.25">
      <c r="A265" s="4">
        <v>264</v>
      </c>
      <c r="B265" s="5">
        <v>13970918</v>
      </c>
      <c r="C265" s="4">
        <f>MATCH(Table3[[#This Row],[تاریخ]],Table3[تاریخ],0)</f>
        <v>264</v>
      </c>
      <c r="D265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265" s="4" t="str">
        <f>LEFT(Table3[[#This Row],[تاریخ]],4)</f>
        <v>1397</v>
      </c>
      <c r="F265" s="4" t="str">
        <f>MID(Table3[[#This Row],[تاریخ]],5,2)</f>
        <v>09</v>
      </c>
      <c r="G265" s="42">
        <v>830103805</v>
      </c>
    </row>
    <row r="266" spans="1:7" x14ac:dyDescent="0.25">
      <c r="A266" s="4">
        <v>265</v>
      </c>
      <c r="B266" s="5">
        <v>13970919</v>
      </c>
      <c r="C266" s="4">
        <f>MATCH(Table3[[#This Row],[تاریخ]],Table3[تاریخ],0)</f>
        <v>265</v>
      </c>
      <c r="D266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266" s="4" t="str">
        <f>LEFT(Table3[[#This Row],[تاریخ]],4)</f>
        <v>1397</v>
      </c>
      <c r="F266" s="4" t="str">
        <f>MID(Table3[[#This Row],[تاریخ]],5,2)</f>
        <v>09</v>
      </c>
      <c r="G266" s="42">
        <v>395649966</v>
      </c>
    </row>
    <row r="267" spans="1:7" x14ac:dyDescent="0.25">
      <c r="A267" s="4">
        <v>266</v>
      </c>
      <c r="B267" s="5">
        <v>13970920</v>
      </c>
      <c r="C267" s="4">
        <f>MATCH(Table3[[#This Row],[تاریخ]],Table3[تاریخ],0)</f>
        <v>266</v>
      </c>
      <c r="D267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267" s="4" t="str">
        <f>LEFT(Table3[[#This Row],[تاریخ]],4)</f>
        <v>1397</v>
      </c>
      <c r="F267" s="4" t="str">
        <f>MID(Table3[[#This Row],[تاریخ]],5,2)</f>
        <v>09</v>
      </c>
      <c r="G267" s="42">
        <v>911637438</v>
      </c>
    </row>
    <row r="268" spans="1:7" x14ac:dyDescent="0.25">
      <c r="A268" s="4">
        <v>267</v>
      </c>
      <c r="B268" s="5">
        <v>13970921</v>
      </c>
      <c r="C268" s="4">
        <f>MATCH(Table3[[#This Row],[تاریخ]],Table3[تاریخ],0)</f>
        <v>267</v>
      </c>
      <c r="D268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268" s="4" t="str">
        <f>LEFT(Table3[[#This Row],[تاریخ]],4)</f>
        <v>1397</v>
      </c>
      <c r="F268" s="4" t="str">
        <f>MID(Table3[[#This Row],[تاریخ]],5,2)</f>
        <v>09</v>
      </c>
      <c r="G268" s="42">
        <v>469647551</v>
      </c>
    </row>
    <row r="269" spans="1:7" x14ac:dyDescent="0.25">
      <c r="A269" s="4">
        <v>268</v>
      </c>
      <c r="B269" s="5">
        <v>13970922</v>
      </c>
      <c r="C269" s="4">
        <f>MATCH(Table3[[#This Row],[تاریخ]],Table3[تاریخ],0)</f>
        <v>268</v>
      </c>
      <c r="D269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269" s="4" t="str">
        <f>LEFT(Table3[[#This Row],[تاریخ]],4)</f>
        <v>1397</v>
      </c>
      <c r="F269" s="4" t="str">
        <f>MID(Table3[[#This Row],[تاریخ]],5,2)</f>
        <v>09</v>
      </c>
      <c r="G269" s="42">
        <v>324272243</v>
      </c>
    </row>
    <row r="270" spans="1:7" x14ac:dyDescent="0.25">
      <c r="A270" s="4">
        <v>269</v>
      </c>
      <c r="B270" s="5">
        <v>13970923</v>
      </c>
      <c r="C270" s="4">
        <f>MATCH(Table3[[#This Row],[تاریخ]],Table3[تاریخ],0)</f>
        <v>269</v>
      </c>
      <c r="D270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270" s="4" t="str">
        <f>LEFT(Table3[[#This Row],[تاریخ]],4)</f>
        <v>1397</v>
      </c>
      <c r="F270" s="4" t="str">
        <f>MID(Table3[[#This Row],[تاریخ]],5,2)</f>
        <v>09</v>
      </c>
      <c r="G270" s="42">
        <v>364156260</v>
      </c>
    </row>
    <row r="271" spans="1:7" x14ac:dyDescent="0.25">
      <c r="A271" s="4">
        <v>270</v>
      </c>
      <c r="B271" s="5">
        <v>13970924</v>
      </c>
      <c r="C271" s="4">
        <f>MATCH(Table3[[#This Row],[تاریخ]],Table3[تاریخ],0)</f>
        <v>270</v>
      </c>
      <c r="D271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271" s="4" t="str">
        <f>LEFT(Table3[[#This Row],[تاریخ]],4)</f>
        <v>1397</v>
      </c>
      <c r="F271" s="4" t="str">
        <f>MID(Table3[[#This Row],[تاریخ]],5,2)</f>
        <v>09</v>
      </c>
      <c r="G271" s="42">
        <v>582139619</v>
      </c>
    </row>
    <row r="272" spans="1:7" x14ac:dyDescent="0.25">
      <c r="A272" s="4">
        <v>271</v>
      </c>
      <c r="B272" s="5">
        <v>13970925</v>
      </c>
      <c r="C272" s="4">
        <f>MATCH(Table3[[#This Row],[تاریخ]],Table3[تاریخ],0)</f>
        <v>271</v>
      </c>
      <c r="D272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272" s="4" t="str">
        <f>LEFT(Table3[[#This Row],[تاریخ]],4)</f>
        <v>1397</v>
      </c>
      <c r="F272" s="4" t="str">
        <f>MID(Table3[[#This Row],[تاریخ]],5,2)</f>
        <v>09</v>
      </c>
      <c r="G272" s="42">
        <v>571947492</v>
      </c>
    </row>
    <row r="273" spans="1:7" x14ac:dyDescent="0.25">
      <c r="A273" s="4">
        <v>272</v>
      </c>
      <c r="B273" s="5">
        <v>13970926</v>
      </c>
      <c r="C273" s="4">
        <f>MATCH(Table3[[#This Row],[تاریخ]],Table3[تاریخ],0)</f>
        <v>272</v>
      </c>
      <c r="D273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273" s="4" t="str">
        <f>LEFT(Table3[[#This Row],[تاریخ]],4)</f>
        <v>1397</v>
      </c>
      <c r="F273" s="4" t="str">
        <f>MID(Table3[[#This Row],[تاریخ]],5,2)</f>
        <v>09</v>
      </c>
      <c r="G273" s="42">
        <v>542402742</v>
      </c>
    </row>
    <row r="274" spans="1:7" x14ac:dyDescent="0.25">
      <c r="A274" s="4">
        <v>273</v>
      </c>
      <c r="B274" s="5">
        <v>13970927</v>
      </c>
      <c r="C274" s="4">
        <f>MATCH(Table3[[#This Row],[تاریخ]],Table3[تاریخ],0)</f>
        <v>273</v>
      </c>
      <c r="D274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274" s="4" t="str">
        <f>LEFT(Table3[[#This Row],[تاریخ]],4)</f>
        <v>1397</v>
      </c>
      <c r="F274" s="4" t="str">
        <f>MID(Table3[[#This Row],[تاریخ]],5,2)</f>
        <v>09</v>
      </c>
      <c r="G274" s="42">
        <v>566476873</v>
      </c>
    </row>
    <row r="275" spans="1:7" x14ac:dyDescent="0.25">
      <c r="A275" s="4">
        <v>274</v>
      </c>
      <c r="B275" s="5">
        <v>13970928</v>
      </c>
      <c r="C275" s="4">
        <f>MATCH(Table3[[#This Row],[تاریخ]],Table3[تاریخ],0)</f>
        <v>274</v>
      </c>
      <c r="D275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275" s="4" t="str">
        <f>LEFT(Table3[[#This Row],[تاریخ]],4)</f>
        <v>1397</v>
      </c>
      <c r="F275" s="4" t="str">
        <f>MID(Table3[[#This Row],[تاریخ]],5,2)</f>
        <v>09</v>
      </c>
      <c r="G275" s="42">
        <v>672841678</v>
      </c>
    </row>
    <row r="276" spans="1:7" x14ac:dyDescent="0.25">
      <c r="A276" s="4">
        <v>275</v>
      </c>
      <c r="B276" s="5">
        <v>13970929</v>
      </c>
      <c r="C276" s="4">
        <f>MATCH(Table3[[#This Row],[تاریخ]],Table3[تاریخ],0)</f>
        <v>275</v>
      </c>
      <c r="D276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276" s="4" t="str">
        <f>LEFT(Table3[[#This Row],[تاریخ]],4)</f>
        <v>1397</v>
      </c>
      <c r="F276" s="4" t="str">
        <f>MID(Table3[[#This Row],[تاریخ]],5,2)</f>
        <v>09</v>
      </c>
      <c r="G276" s="42">
        <v>864680808</v>
      </c>
    </row>
    <row r="277" spans="1:7" x14ac:dyDescent="0.25">
      <c r="A277" s="4">
        <v>276</v>
      </c>
      <c r="B277" s="5">
        <v>13970930</v>
      </c>
      <c r="C277" s="4">
        <f>MATCH(Table3[[#This Row],[تاریخ]],Table3[تاریخ],0)</f>
        <v>276</v>
      </c>
      <c r="D277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277" s="4" t="str">
        <f>LEFT(Table3[[#This Row],[تاریخ]],4)</f>
        <v>1397</v>
      </c>
      <c r="F277" s="4" t="str">
        <f>MID(Table3[[#This Row],[تاریخ]],5,2)</f>
        <v>09</v>
      </c>
      <c r="G277" s="42">
        <v>650175320</v>
      </c>
    </row>
    <row r="278" spans="1:7" x14ac:dyDescent="0.25">
      <c r="A278" s="4">
        <v>277</v>
      </c>
      <c r="B278" s="5">
        <v>13971001</v>
      </c>
      <c r="C278" s="4">
        <f>MATCH(Table3[[#This Row],[تاریخ]],Table3[تاریخ],0)</f>
        <v>277</v>
      </c>
      <c r="D278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278" s="4" t="str">
        <f>LEFT(Table3[[#This Row],[تاریخ]],4)</f>
        <v>1397</v>
      </c>
      <c r="F278" s="4" t="str">
        <f>MID(Table3[[#This Row],[تاریخ]],5,2)</f>
        <v>10</v>
      </c>
      <c r="G278" s="42">
        <v>662954018</v>
      </c>
    </row>
    <row r="279" spans="1:7" x14ac:dyDescent="0.25">
      <c r="A279" s="4">
        <v>278</v>
      </c>
      <c r="B279" s="5">
        <v>13971002</v>
      </c>
      <c r="C279" s="4">
        <f>MATCH(Table3[[#This Row],[تاریخ]],Table3[تاریخ],0)</f>
        <v>278</v>
      </c>
      <c r="D279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279" s="4" t="str">
        <f>LEFT(Table3[[#This Row],[تاریخ]],4)</f>
        <v>1397</v>
      </c>
      <c r="F279" s="4" t="str">
        <f>MID(Table3[[#This Row],[تاریخ]],5,2)</f>
        <v>10</v>
      </c>
      <c r="G279" s="42">
        <v>934463778</v>
      </c>
    </row>
    <row r="280" spans="1:7" x14ac:dyDescent="0.25">
      <c r="A280" s="4">
        <v>279</v>
      </c>
      <c r="B280" s="5">
        <v>13971003</v>
      </c>
      <c r="C280" s="4">
        <f>MATCH(Table3[[#This Row],[تاریخ]],Table3[تاریخ],0)</f>
        <v>279</v>
      </c>
      <c r="D280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280" s="4" t="str">
        <f>LEFT(Table3[[#This Row],[تاریخ]],4)</f>
        <v>1397</v>
      </c>
      <c r="F280" s="4" t="str">
        <f>MID(Table3[[#This Row],[تاریخ]],5,2)</f>
        <v>10</v>
      </c>
      <c r="G280" s="42">
        <v>833983045</v>
      </c>
    </row>
    <row r="281" spans="1:7" x14ac:dyDescent="0.25">
      <c r="A281" s="4">
        <v>280</v>
      </c>
      <c r="B281" s="5">
        <v>13971004</v>
      </c>
      <c r="C281" s="4">
        <f>MATCH(Table3[[#This Row],[تاریخ]],Table3[تاریخ],0)</f>
        <v>280</v>
      </c>
      <c r="D281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281" s="4" t="str">
        <f>LEFT(Table3[[#This Row],[تاریخ]],4)</f>
        <v>1397</v>
      </c>
      <c r="F281" s="4" t="str">
        <f>MID(Table3[[#This Row],[تاریخ]],5,2)</f>
        <v>10</v>
      </c>
      <c r="G281" s="42">
        <v>582248814</v>
      </c>
    </row>
    <row r="282" spans="1:7" x14ac:dyDescent="0.25">
      <c r="A282" s="4">
        <v>281</v>
      </c>
      <c r="B282" s="5">
        <v>13971005</v>
      </c>
      <c r="C282" s="4">
        <f>MATCH(Table3[[#This Row],[تاریخ]],Table3[تاریخ],0)</f>
        <v>281</v>
      </c>
      <c r="D282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282" s="4" t="str">
        <f>LEFT(Table3[[#This Row],[تاریخ]],4)</f>
        <v>1397</v>
      </c>
      <c r="F282" s="4" t="str">
        <f>MID(Table3[[#This Row],[تاریخ]],5,2)</f>
        <v>10</v>
      </c>
      <c r="G282" s="42">
        <v>890735106</v>
      </c>
    </row>
    <row r="283" spans="1:7" x14ac:dyDescent="0.25">
      <c r="A283" s="4">
        <v>282</v>
      </c>
      <c r="B283" s="5">
        <v>13971006</v>
      </c>
      <c r="C283" s="4">
        <f>MATCH(Table3[[#This Row],[تاریخ]],Table3[تاریخ],0)</f>
        <v>282</v>
      </c>
      <c r="D283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283" s="4" t="str">
        <f>LEFT(Table3[[#This Row],[تاریخ]],4)</f>
        <v>1397</v>
      </c>
      <c r="F283" s="4" t="str">
        <f>MID(Table3[[#This Row],[تاریخ]],5,2)</f>
        <v>10</v>
      </c>
      <c r="G283" s="42">
        <v>866759014</v>
      </c>
    </row>
    <row r="284" spans="1:7" x14ac:dyDescent="0.25">
      <c r="A284" s="4">
        <v>283</v>
      </c>
      <c r="B284" s="5">
        <v>13971007</v>
      </c>
      <c r="C284" s="4">
        <f>MATCH(Table3[[#This Row],[تاریخ]],Table3[تاریخ],0)</f>
        <v>283</v>
      </c>
      <c r="D284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284" s="4" t="str">
        <f>LEFT(Table3[[#This Row],[تاریخ]],4)</f>
        <v>1397</v>
      </c>
      <c r="F284" s="4" t="str">
        <f>MID(Table3[[#This Row],[تاریخ]],5,2)</f>
        <v>10</v>
      </c>
      <c r="G284" s="42">
        <v>348359271</v>
      </c>
    </row>
    <row r="285" spans="1:7" x14ac:dyDescent="0.25">
      <c r="A285" s="4">
        <v>284</v>
      </c>
      <c r="B285" s="5">
        <v>13971008</v>
      </c>
      <c r="C285" s="4">
        <f>MATCH(Table3[[#This Row],[تاریخ]],Table3[تاریخ],0)</f>
        <v>284</v>
      </c>
      <c r="D285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285" s="4" t="str">
        <f>LEFT(Table3[[#This Row],[تاریخ]],4)</f>
        <v>1397</v>
      </c>
      <c r="F285" s="4" t="str">
        <f>MID(Table3[[#This Row],[تاریخ]],5,2)</f>
        <v>10</v>
      </c>
      <c r="G285" s="42">
        <v>859685008</v>
      </c>
    </row>
    <row r="286" spans="1:7" x14ac:dyDescent="0.25">
      <c r="A286" s="4">
        <v>285</v>
      </c>
      <c r="B286" s="5">
        <v>13971009</v>
      </c>
      <c r="C286" s="4">
        <f>MATCH(Table3[[#This Row],[تاریخ]],Table3[تاریخ],0)</f>
        <v>285</v>
      </c>
      <c r="D286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286" s="4" t="str">
        <f>LEFT(Table3[[#This Row],[تاریخ]],4)</f>
        <v>1397</v>
      </c>
      <c r="F286" s="4" t="str">
        <f>MID(Table3[[#This Row],[تاریخ]],5,2)</f>
        <v>10</v>
      </c>
      <c r="G286" s="42">
        <v>450358661</v>
      </c>
    </row>
    <row r="287" spans="1:7" x14ac:dyDescent="0.25">
      <c r="A287" s="4">
        <v>286</v>
      </c>
      <c r="B287" s="5">
        <v>13971010</v>
      </c>
      <c r="C287" s="4">
        <f>MATCH(Table3[[#This Row],[تاریخ]],Table3[تاریخ],0)</f>
        <v>286</v>
      </c>
      <c r="D287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287" s="4" t="str">
        <f>LEFT(Table3[[#This Row],[تاریخ]],4)</f>
        <v>1397</v>
      </c>
      <c r="F287" s="4" t="str">
        <f>MID(Table3[[#This Row],[تاریخ]],5,2)</f>
        <v>10</v>
      </c>
      <c r="G287" s="42">
        <v>368629176</v>
      </c>
    </row>
    <row r="288" spans="1:7" x14ac:dyDescent="0.25">
      <c r="A288" s="4">
        <v>287</v>
      </c>
      <c r="B288" s="5">
        <v>13971011</v>
      </c>
      <c r="C288" s="4">
        <f>MATCH(Table3[[#This Row],[تاریخ]],Table3[تاریخ],0)</f>
        <v>287</v>
      </c>
      <c r="D288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288" s="4" t="str">
        <f>LEFT(Table3[[#This Row],[تاریخ]],4)</f>
        <v>1397</v>
      </c>
      <c r="F288" s="4" t="str">
        <f>MID(Table3[[#This Row],[تاریخ]],5,2)</f>
        <v>10</v>
      </c>
      <c r="G288" s="42">
        <v>404152423</v>
      </c>
    </row>
    <row r="289" spans="1:7" x14ac:dyDescent="0.25">
      <c r="A289" s="4">
        <v>288</v>
      </c>
      <c r="B289" s="5">
        <v>13971012</v>
      </c>
      <c r="C289" s="4">
        <f>MATCH(Table3[[#This Row],[تاریخ]],Table3[تاریخ],0)</f>
        <v>288</v>
      </c>
      <c r="D289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289" s="4" t="str">
        <f>LEFT(Table3[[#This Row],[تاریخ]],4)</f>
        <v>1397</v>
      </c>
      <c r="F289" s="4" t="str">
        <f>MID(Table3[[#This Row],[تاریخ]],5,2)</f>
        <v>10</v>
      </c>
      <c r="G289" s="42">
        <v>200562340</v>
      </c>
    </row>
    <row r="290" spans="1:7" x14ac:dyDescent="0.25">
      <c r="A290" s="4">
        <v>289</v>
      </c>
      <c r="B290" s="5">
        <v>13971013</v>
      </c>
      <c r="C290" s="4">
        <f>MATCH(Table3[[#This Row],[تاریخ]],Table3[تاریخ],0)</f>
        <v>289</v>
      </c>
      <c r="D290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290" s="4" t="str">
        <f>LEFT(Table3[[#This Row],[تاریخ]],4)</f>
        <v>1397</v>
      </c>
      <c r="F290" s="4" t="str">
        <f>MID(Table3[[#This Row],[تاریخ]],5,2)</f>
        <v>10</v>
      </c>
      <c r="G290" s="42">
        <v>132144235</v>
      </c>
    </row>
    <row r="291" spans="1:7" x14ac:dyDescent="0.25">
      <c r="A291" s="4">
        <v>290</v>
      </c>
      <c r="B291" s="5">
        <v>13971014</v>
      </c>
      <c r="C291" s="4">
        <f>MATCH(Table3[[#This Row],[تاریخ]],Table3[تاریخ],0)</f>
        <v>290</v>
      </c>
      <c r="D291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291" s="4" t="str">
        <f>LEFT(Table3[[#This Row],[تاریخ]],4)</f>
        <v>1397</v>
      </c>
      <c r="F291" s="4" t="str">
        <f>MID(Table3[[#This Row],[تاریخ]],5,2)</f>
        <v>10</v>
      </c>
      <c r="G291" s="42">
        <v>830155835</v>
      </c>
    </row>
    <row r="292" spans="1:7" x14ac:dyDescent="0.25">
      <c r="A292" s="4">
        <v>291</v>
      </c>
      <c r="B292" s="5">
        <v>13971015</v>
      </c>
      <c r="C292" s="4">
        <f>MATCH(Table3[[#This Row],[تاریخ]],Table3[تاریخ],0)</f>
        <v>291</v>
      </c>
      <c r="D292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292" s="4" t="str">
        <f>LEFT(Table3[[#This Row],[تاریخ]],4)</f>
        <v>1397</v>
      </c>
      <c r="F292" s="4" t="str">
        <f>MID(Table3[[#This Row],[تاریخ]],5,2)</f>
        <v>10</v>
      </c>
      <c r="G292" s="42">
        <v>962702662</v>
      </c>
    </row>
    <row r="293" spans="1:7" x14ac:dyDescent="0.25">
      <c r="A293" s="4">
        <v>292</v>
      </c>
      <c r="B293" s="5">
        <v>13971016</v>
      </c>
      <c r="C293" s="4">
        <f>MATCH(Table3[[#This Row],[تاریخ]],Table3[تاریخ],0)</f>
        <v>292</v>
      </c>
      <c r="D293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293" s="4" t="str">
        <f>LEFT(Table3[[#This Row],[تاریخ]],4)</f>
        <v>1397</v>
      </c>
      <c r="F293" s="4" t="str">
        <f>MID(Table3[[#This Row],[تاریخ]],5,2)</f>
        <v>10</v>
      </c>
      <c r="G293" s="42">
        <v>674653853</v>
      </c>
    </row>
    <row r="294" spans="1:7" x14ac:dyDescent="0.25">
      <c r="A294" s="4">
        <v>293</v>
      </c>
      <c r="B294" s="5">
        <v>13971017</v>
      </c>
      <c r="C294" s="4">
        <f>MATCH(Table3[[#This Row],[تاریخ]],Table3[تاریخ],0)</f>
        <v>293</v>
      </c>
      <c r="D294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294" s="4" t="str">
        <f>LEFT(Table3[[#This Row],[تاریخ]],4)</f>
        <v>1397</v>
      </c>
      <c r="F294" s="4" t="str">
        <f>MID(Table3[[#This Row],[تاریخ]],5,2)</f>
        <v>10</v>
      </c>
      <c r="G294" s="42">
        <v>886893322</v>
      </c>
    </row>
    <row r="295" spans="1:7" x14ac:dyDescent="0.25">
      <c r="A295" s="4">
        <v>294</v>
      </c>
      <c r="B295" s="5">
        <v>13971018</v>
      </c>
      <c r="C295" s="4">
        <f>MATCH(Table3[[#This Row],[تاریخ]],Table3[تاریخ],0)</f>
        <v>294</v>
      </c>
      <c r="D295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295" s="4" t="str">
        <f>LEFT(Table3[[#This Row],[تاریخ]],4)</f>
        <v>1397</v>
      </c>
      <c r="F295" s="4" t="str">
        <f>MID(Table3[[#This Row],[تاریخ]],5,2)</f>
        <v>10</v>
      </c>
      <c r="G295" s="42">
        <v>345898469</v>
      </c>
    </row>
    <row r="296" spans="1:7" x14ac:dyDescent="0.25">
      <c r="A296" s="4">
        <v>295</v>
      </c>
      <c r="B296" s="5">
        <v>13971019</v>
      </c>
      <c r="C296" s="4">
        <f>MATCH(Table3[[#This Row],[تاریخ]],Table3[تاریخ],0)</f>
        <v>295</v>
      </c>
      <c r="D296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296" s="4" t="str">
        <f>LEFT(Table3[[#This Row],[تاریخ]],4)</f>
        <v>1397</v>
      </c>
      <c r="F296" s="4" t="str">
        <f>MID(Table3[[#This Row],[تاریخ]],5,2)</f>
        <v>10</v>
      </c>
      <c r="G296" s="42">
        <v>934537899</v>
      </c>
    </row>
    <row r="297" spans="1:7" x14ac:dyDescent="0.25">
      <c r="A297" s="4">
        <v>296</v>
      </c>
      <c r="B297" s="5">
        <v>13971020</v>
      </c>
      <c r="C297" s="4">
        <f>MATCH(Table3[[#This Row],[تاریخ]],Table3[تاریخ],0)</f>
        <v>296</v>
      </c>
      <c r="D297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297" s="4" t="str">
        <f>LEFT(Table3[[#This Row],[تاریخ]],4)</f>
        <v>1397</v>
      </c>
      <c r="F297" s="4" t="str">
        <f>MID(Table3[[#This Row],[تاریخ]],5,2)</f>
        <v>10</v>
      </c>
      <c r="G297" s="42">
        <v>566930598</v>
      </c>
    </row>
    <row r="298" spans="1:7" x14ac:dyDescent="0.25">
      <c r="A298" s="4">
        <v>297</v>
      </c>
      <c r="B298" s="5">
        <v>13971021</v>
      </c>
      <c r="C298" s="4">
        <f>MATCH(Table3[[#This Row],[تاریخ]],Table3[تاریخ],0)</f>
        <v>297</v>
      </c>
      <c r="D298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298" s="4" t="str">
        <f>LEFT(Table3[[#This Row],[تاریخ]],4)</f>
        <v>1397</v>
      </c>
      <c r="F298" s="4" t="str">
        <f>MID(Table3[[#This Row],[تاریخ]],5,2)</f>
        <v>10</v>
      </c>
      <c r="G298" s="42">
        <v>406435311</v>
      </c>
    </row>
    <row r="299" spans="1:7" x14ac:dyDescent="0.25">
      <c r="A299" s="4">
        <v>298</v>
      </c>
      <c r="B299" s="5">
        <v>13971022</v>
      </c>
      <c r="C299" s="4">
        <f>MATCH(Table3[[#This Row],[تاریخ]],Table3[تاریخ],0)</f>
        <v>298</v>
      </c>
      <c r="D299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299" s="4" t="str">
        <f>LEFT(Table3[[#This Row],[تاریخ]],4)</f>
        <v>1397</v>
      </c>
      <c r="F299" s="4" t="str">
        <f>MID(Table3[[#This Row],[تاریخ]],5,2)</f>
        <v>10</v>
      </c>
      <c r="G299" s="42">
        <v>484116132</v>
      </c>
    </row>
    <row r="300" spans="1:7" x14ac:dyDescent="0.25">
      <c r="A300" s="4">
        <v>299</v>
      </c>
      <c r="B300" s="5">
        <v>13971023</v>
      </c>
      <c r="C300" s="4">
        <f>MATCH(Table3[[#This Row],[تاریخ]],Table3[تاریخ],0)</f>
        <v>299</v>
      </c>
      <c r="D300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300" s="4" t="str">
        <f>LEFT(Table3[[#This Row],[تاریخ]],4)</f>
        <v>1397</v>
      </c>
      <c r="F300" s="4" t="str">
        <f>MID(Table3[[#This Row],[تاریخ]],5,2)</f>
        <v>10</v>
      </c>
      <c r="G300" s="42">
        <v>621902057</v>
      </c>
    </row>
    <row r="301" spans="1:7" x14ac:dyDescent="0.25">
      <c r="A301" s="4">
        <v>300</v>
      </c>
      <c r="B301" s="5">
        <v>13971024</v>
      </c>
      <c r="C301" s="4">
        <f>MATCH(Table3[[#This Row],[تاریخ]],Table3[تاریخ],0)</f>
        <v>300</v>
      </c>
      <c r="D301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301" s="4" t="str">
        <f>LEFT(Table3[[#This Row],[تاریخ]],4)</f>
        <v>1397</v>
      </c>
      <c r="F301" s="4" t="str">
        <f>MID(Table3[[#This Row],[تاریخ]],5,2)</f>
        <v>10</v>
      </c>
      <c r="G301" s="42">
        <v>740316079</v>
      </c>
    </row>
    <row r="302" spans="1:7" x14ac:dyDescent="0.25">
      <c r="A302" s="4">
        <v>301</v>
      </c>
      <c r="B302" s="5">
        <v>13971025</v>
      </c>
      <c r="C302" s="4">
        <f>MATCH(Table3[[#This Row],[تاریخ]],Table3[تاریخ],0)</f>
        <v>301</v>
      </c>
      <c r="D302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302" s="4" t="str">
        <f>LEFT(Table3[[#This Row],[تاریخ]],4)</f>
        <v>1397</v>
      </c>
      <c r="F302" s="4" t="str">
        <f>MID(Table3[[#This Row],[تاریخ]],5,2)</f>
        <v>10</v>
      </c>
      <c r="G302" s="42">
        <v>734651438</v>
      </c>
    </row>
    <row r="303" spans="1:7" x14ac:dyDescent="0.25">
      <c r="A303" s="4">
        <v>302</v>
      </c>
      <c r="B303" s="5">
        <v>13971026</v>
      </c>
      <c r="C303" s="4">
        <f>MATCH(Table3[[#This Row],[تاریخ]],Table3[تاریخ],0)</f>
        <v>302</v>
      </c>
      <c r="D303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303" s="4" t="str">
        <f>LEFT(Table3[[#This Row],[تاریخ]],4)</f>
        <v>1397</v>
      </c>
      <c r="F303" s="4" t="str">
        <f>MID(Table3[[#This Row],[تاریخ]],5,2)</f>
        <v>10</v>
      </c>
      <c r="G303" s="42">
        <v>585660663</v>
      </c>
    </row>
    <row r="304" spans="1:7" x14ac:dyDescent="0.25">
      <c r="A304" s="4">
        <v>303</v>
      </c>
      <c r="B304" s="5">
        <v>13971027</v>
      </c>
      <c r="C304" s="4">
        <f>MATCH(Table3[[#This Row],[تاریخ]],Table3[تاریخ],0)</f>
        <v>303</v>
      </c>
      <c r="D304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304" s="4" t="str">
        <f>LEFT(Table3[[#This Row],[تاریخ]],4)</f>
        <v>1397</v>
      </c>
      <c r="F304" s="4" t="str">
        <f>MID(Table3[[#This Row],[تاریخ]],5,2)</f>
        <v>10</v>
      </c>
      <c r="G304" s="42">
        <v>124025712</v>
      </c>
    </row>
    <row r="305" spans="1:7" x14ac:dyDescent="0.25">
      <c r="A305" s="4">
        <v>304</v>
      </c>
      <c r="B305" s="5">
        <v>13971028</v>
      </c>
      <c r="C305" s="4">
        <f>MATCH(Table3[[#This Row],[تاریخ]],Table3[تاریخ],0)</f>
        <v>304</v>
      </c>
      <c r="D305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305" s="4" t="str">
        <f>LEFT(Table3[[#This Row],[تاریخ]],4)</f>
        <v>1397</v>
      </c>
      <c r="F305" s="4" t="str">
        <f>MID(Table3[[#This Row],[تاریخ]],5,2)</f>
        <v>10</v>
      </c>
      <c r="G305" s="42">
        <v>942196519</v>
      </c>
    </row>
    <row r="306" spans="1:7" x14ac:dyDescent="0.25">
      <c r="A306" s="4">
        <v>305</v>
      </c>
      <c r="B306" s="5">
        <v>13971029</v>
      </c>
      <c r="C306" s="4">
        <f>MATCH(Table3[[#This Row],[تاریخ]],Table3[تاریخ],0)</f>
        <v>305</v>
      </c>
      <c r="D306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306" s="4" t="str">
        <f>LEFT(Table3[[#This Row],[تاریخ]],4)</f>
        <v>1397</v>
      </c>
      <c r="F306" s="4" t="str">
        <f>MID(Table3[[#This Row],[تاریخ]],5,2)</f>
        <v>10</v>
      </c>
      <c r="G306" s="42">
        <v>232258508</v>
      </c>
    </row>
    <row r="307" spans="1:7" x14ac:dyDescent="0.25">
      <c r="A307" s="4">
        <v>306</v>
      </c>
      <c r="B307" s="5">
        <v>13971030</v>
      </c>
      <c r="C307" s="4">
        <f>MATCH(Table3[[#This Row],[تاریخ]],Table3[تاریخ],0)</f>
        <v>306</v>
      </c>
      <c r="D307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307" s="4" t="str">
        <f>LEFT(Table3[[#This Row],[تاریخ]],4)</f>
        <v>1397</v>
      </c>
      <c r="F307" s="4" t="str">
        <f>MID(Table3[[#This Row],[تاریخ]],5,2)</f>
        <v>10</v>
      </c>
      <c r="G307" s="42">
        <v>512306168</v>
      </c>
    </row>
    <row r="308" spans="1:7" x14ac:dyDescent="0.25">
      <c r="A308" s="4">
        <v>307</v>
      </c>
      <c r="B308" s="5">
        <v>13971101</v>
      </c>
      <c r="C308" s="4">
        <f>MATCH(Table3[[#This Row],[تاریخ]],Table3[تاریخ],0)</f>
        <v>307</v>
      </c>
      <c r="D308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308" s="4" t="str">
        <f>LEFT(Table3[[#This Row],[تاریخ]],4)</f>
        <v>1397</v>
      </c>
      <c r="F308" s="4" t="str">
        <f>MID(Table3[[#This Row],[تاریخ]],5,2)</f>
        <v>11</v>
      </c>
      <c r="G308" s="42">
        <v>134717777</v>
      </c>
    </row>
    <row r="309" spans="1:7" x14ac:dyDescent="0.25">
      <c r="A309" s="4">
        <v>308</v>
      </c>
      <c r="B309" s="5">
        <v>13971102</v>
      </c>
      <c r="C309" s="4">
        <f>MATCH(Table3[[#This Row],[تاریخ]],Table3[تاریخ],0)</f>
        <v>308</v>
      </c>
      <c r="D309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309" s="4" t="str">
        <f>LEFT(Table3[[#This Row],[تاریخ]],4)</f>
        <v>1397</v>
      </c>
      <c r="F309" s="4" t="str">
        <f>MID(Table3[[#This Row],[تاریخ]],5,2)</f>
        <v>11</v>
      </c>
      <c r="G309" s="42">
        <v>730241694</v>
      </c>
    </row>
    <row r="310" spans="1:7" x14ac:dyDescent="0.25">
      <c r="A310" s="4">
        <v>309</v>
      </c>
      <c r="B310" s="5">
        <v>13971103</v>
      </c>
      <c r="C310" s="4">
        <f>MATCH(Table3[[#This Row],[تاریخ]],Table3[تاریخ],0)</f>
        <v>309</v>
      </c>
      <c r="D310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310" s="4" t="str">
        <f>LEFT(Table3[[#This Row],[تاریخ]],4)</f>
        <v>1397</v>
      </c>
      <c r="F310" s="4" t="str">
        <f>MID(Table3[[#This Row],[تاریخ]],5,2)</f>
        <v>11</v>
      </c>
      <c r="G310" s="42">
        <v>587675850</v>
      </c>
    </row>
    <row r="311" spans="1:7" x14ac:dyDescent="0.25">
      <c r="A311" s="4">
        <v>310</v>
      </c>
      <c r="B311" s="5">
        <v>13971104</v>
      </c>
      <c r="C311" s="4">
        <f>MATCH(Table3[[#This Row],[تاریخ]],Table3[تاریخ],0)</f>
        <v>310</v>
      </c>
      <c r="D311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311" s="4" t="str">
        <f>LEFT(Table3[[#This Row],[تاریخ]],4)</f>
        <v>1397</v>
      </c>
      <c r="F311" s="4" t="str">
        <f>MID(Table3[[#This Row],[تاریخ]],5,2)</f>
        <v>11</v>
      </c>
      <c r="G311" s="42">
        <v>709577852</v>
      </c>
    </row>
    <row r="312" spans="1:7" x14ac:dyDescent="0.25">
      <c r="A312" s="4">
        <v>311</v>
      </c>
      <c r="B312" s="5">
        <v>13971105</v>
      </c>
      <c r="C312" s="4">
        <f>MATCH(Table3[[#This Row],[تاریخ]],Table3[تاریخ],0)</f>
        <v>311</v>
      </c>
      <c r="D312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312" s="4" t="str">
        <f>LEFT(Table3[[#This Row],[تاریخ]],4)</f>
        <v>1397</v>
      </c>
      <c r="F312" s="4" t="str">
        <f>MID(Table3[[#This Row],[تاریخ]],5,2)</f>
        <v>11</v>
      </c>
      <c r="G312" s="42">
        <v>154386789</v>
      </c>
    </row>
    <row r="313" spans="1:7" x14ac:dyDescent="0.25">
      <c r="A313" s="4">
        <v>312</v>
      </c>
      <c r="B313" s="5">
        <v>13971106</v>
      </c>
      <c r="C313" s="4">
        <f>MATCH(Table3[[#This Row],[تاریخ]],Table3[تاریخ],0)</f>
        <v>312</v>
      </c>
      <c r="D313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313" s="4" t="str">
        <f>LEFT(Table3[[#This Row],[تاریخ]],4)</f>
        <v>1397</v>
      </c>
      <c r="F313" s="4" t="str">
        <f>MID(Table3[[#This Row],[تاریخ]],5,2)</f>
        <v>11</v>
      </c>
      <c r="G313" s="42">
        <v>884593963</v>
      </c>
    </row>
    <row r="314" spans="1:7" x14ac:dyDescent="0.25">
      <c r="A314" s="4">
        <v>313</v>
      </c>
      <c r="B314" s="5">
        <v>13971107</v>
      </c>
      <c r="C314" s="4">
        <f>MATCH(Table3[[#This Row],[تاریخ]],Table3[تاریخ],0)</f>
        <v>313</v>
      </c>
      <c r="D314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314" s="4" t="str">
        <f>LEFT(Table3[[#This Row],[تاریخ]],4)</f>
        <v>1397</v>
      </c>
      <c r="F314" s="4" t="str">
        <f>MID(Table3[[#This Row],[تاریخ]],5,2)</f>
        <v>11</v>
      </c>
      <c r="G314" s="42">
        <v>981758246</v>
      </c>
    </row>
    <row r="315" spans="1:7" x14ac:dyDescent="0.25">
      <c r="A315" s="4">
        <v>314</v>
      </c>
      <c r="B315" s="5">
        <v>13971108</v>
      </c>
      <c r="C315" s="4">
        <f>MATCH(Table3[[#This Row],[تاریخ]],Table3[تاریخ],0)</f>
        <v>314</v>
      </c>
      <c r="D315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315" s="4" t="str">
        <f>LEFT(Table3[[#This Row],[تاریخ]],4)</f>
        <v>1397</v>
      </c>
      <c r="F315" s="4" t="str">
        <f>MID(Table3[[#This Row],[تاریخ]],5,2)</f>
        <v>11</v>
      </c>
      <c r="G315" s="42">
        <v>343309791</v>
      </c>
    </row>
    <row r="316" spans="1:7" x14ac:dyDescent="0.25">
      <c r="A316" s="4">
        <v>315</v>
      </c>
      <c r="B316" s="5">
        <v>13971109</v>
      </c>
      <c r="C316" s="4">
        <f>MATCH(Table3[[#This Row],[تاریخ]],Table3[تاریخ],0)</f>
        <v>315</v>
      </c>
      <c r="D316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316" s="4" t="str">
        <f>LEFT(Table3[[#This Row],[تاریخ]],4)</f>
        <v>1397</v>
      </c>
      <c r="F316" s="4" t="str">
        <f>MID(Table3[[#This Row],[تاریخ]],5,2)</f>
        <v>11</v>
      </c>
      <c r="G316" s="42">
        <v>751591530</v>
      </c>
    </row>
    <row r="317" spans="1:7" x14ac:dyDescent="0.25">
      <c r="A317" s="4">
        <v>316</v>
      </c>
      <c r="B317" s="5">
        <v>13971110</v>
      </c>
      <c r="C317" s="4">
        <f>MATCH(Table3[[#This Row],[تاریخ]],Table3[تاریخ],0)</f>
        <v>316</v>
      </c>
      <c r="D317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317" s="4" t="str">
        <f>LEFT(Table3[[#This Row],[تاریخ]],4)</f>
        <v>1397</v>
      </c>
      <c r="F317" s="4" t="str">
        <f>MID(Table3[[#This Row],[تاریخ]],5,2)</f>
        <v>11</v>
      </c>
      <c r="G317" s="42">
        <v>524134747</v>
      </c>
    </row>
    <row r="318" spans="1:7" x14ac:dyDescent="0.25">
      <c r="A318" s="4">
        <v>317</v>
      </c>
      <c r="B318" s="5">
        <v>13971111</v>
      </c>
      <c r="C318" s="4">
        <f>MATCH(Table3[[#This Row],[تاریخ]],Table3[تاریخ],0)</f>
        <v>317</v>
      </c>
      <c r="D318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318" s="4" t="str">
        <f>LEFT(Table3[[#This Row],[تاریخ]],4)</f>
        <v>1397</v>
      </c>
      <c r="F318" s="4" t="str">
        <f>MID(Table3[[#This Row],[تاریخ]],5,2)</f>
        <v>11</v>
      </c>
      <c r="G318" s="42">
        <v>392602720</v>
      </c>
    </row>
    <row r="319" spans="1:7" x14ac:dyDescent="0.25">
      <c r="A319" s="4">
        <v>318</v>
      </c>
      <c r="B319" s="5">
        <v>13971112</v>
      </c>
      <c r="C319" s="4">
        <f>MATCH(Table3[[#This Row],[تاریخ]],Table3[تاریخ],0)</f>
        <v>318</v>
      </c>
      <c r="D319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319" s="4" t="str">
        <f>LEFT(Table3[[#This Row],[تاریخ]],4)</f>
        <v>1397</v>
      </c>
      <c r="F319" s="4" t="str">
        <f>MID(Table3[[#This Row],[تاریخ]],5,2)</f>
        <v>11</v>
      </c>
      <c r="G319" s="42">
        <v>748130575</v>
      </c>
    </row>
    <row r="320" spans="1:7" x14ac:dyDescent="0.25">
      <c r="A320" s="4">
        <v>319</v>
      </c>
      <c r="B320" s="5">
        <v>13971113</v>
      </c>
      <c r="C320" s="4">
        <f>MATCH(Table3[[#This Row],[تاریخ]],Table3[تاریخ],0)</f>
        <v>319</v>
      </c>
      <c r="D320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320" s="4" t="str">
        <f>LEFT(Table3[[#This Row],[تاریخ]],4)</f>
        <v>1397</v>
      </c>
      <c r="F320" s="4" t="str">
        <f>MID(Table3[[#This Row],[تاریخ]],5,2)</f>
        <v>11</v>
      </c>
      <c r="G320" s="42">
        <v>546179725</v>
      </c>
    </row>
    <row r="321" spans="1:7" x14ac:dyDescent="0.25">
      <c r="A321" s="4">
        <v>320</v>
      </c>
      <c r="B321" s="5">
        <v>13971114</v>
      </c>
      <c r="C321" s="4">
        <f>MATCH(Table3[[#This Row],[تاریخ]],Table3[تاریخ],0)</f>
        <v>320</v>
      </c>
      <c r="D321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321" s="4" t="str">
        <f>LEFT(Table3[[#This Row],[تاریخ]],4)</f>
        <v>1397</v>
      </c>
      <c r="F321" s="4" t="str">
        <f>MID(Table3[[#This Row],[تاریخ]],5,2)</f>
        <v>11</v>
      </c>
      <c r="G321" s="42">
        <v>987363736</v>
      </c>
    </row>
    <row r="322" spans="1:7" x14ac:dyDescent="0.25">
      <c r="A322" s="4">
        <v>321</v>
      </c>
      <c r="B322" s="5">
        <v>13971115</v>
      </c>
      <c r="C322" s="4">
        <f>MATCH(Table3[[#This Row],[تاریخ]],Table3[تاریخ],0)</f>
        <v>321</v>
      </c>
      <c r="D322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322" s="4" t="str">
        <f>LEFT(Table3[[#This Row],[تاریخ]],4)</f>
        <v>1397</v>
      </c>
      <c r="F322" s="4" t="str">
        <f>MID(Table3[[#This Row],[تاریخ]],5,2)</f>
        <v>11</v>
      </c>
      <c r="G322" s="42">
        <v>156790843</v>
      </c>
    </row>
    <row r="323" spans="1:7" x14ac:dyDescent="0.25">
      <c r="A323" s="4">
        <v>322</v>
      </c>
      <c r="B323" s="5">
        <v>13971116</v>
      </c>
      <c r="C323" s="4">
        <f>MATCH(Table3[[#This Row],[تاریخ]],Table3[تاریخ],0)</f>
        <v>322</v>
      </c>
      <c r="D323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323" s="4" t="str">
        <f>LEFT(Table3[[#This Row],[تاریخ]],4)</f>
        <v>1397</v>
      </c>
      <c r="F323" s="4" t="str">
        <f>MID(Table3[[#This Row],[تاریخ]],5,2)</f>
        <v>11</v>
      </c>
      <c r="G323" s="42">
        <v>450458782</v>
      </c>
    </row>
    <row r="324" spans="1:7" x14ac:dyDescent="0.25">
      <c r="A324" s="4">
        <v>323</v>
      </c>
      <c r="B324" s="5">
        <v>13971117</v>
      </c>
      <c r="C324" s="4">
        <f>MATCH(Table3[[#This Row],[تاریخ]],Table3[تاریخ],0)</f>
        <v>323</v>
      </c>
      <c r="D324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324" s="4" t="str">
        <f>LEFT(Table3[[#This Row],[تاریخ]],4)</f>
        <v>1397</v>
      </c>
      <c r="F324" s="4" t="str">
        <f>MID(Table3[[#This Row],[تاریخ]],5,2)</f>
        <v>11</v>
      </c>
      <c r="G324" s="42">
        <v>454581155</v>
      </c>
    </row>
    <row r="325" spans="1:7" x14ac:dyDescent="0.25">
      <c r="A325" s="4">
        <v>324</v>
      </c>
      <c r="B325" s="5">
        <v>13971118</v>
      </c>
      <c r="C325" s="4">
        <f>MATCH(Table3[[#This Row],[تاریخ]],Table3[تاریخ],0)</f>
        <v>324</v>
      </c>
      <c r="D325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325" s="4" t="str">
        <f>LEFT(Table3[[#This Row],[تاریخ]],4)</f>
        <v>1397</v>
      </c>
      <c r="F325" s="4" t="str">
        <f>MID(Table3[[#This Row],[تاریخ]],5,2)</f>
        <v>11</v>
      </c>
      <c r="G325" s="42">
        <v>411079217</v>
      </c>
    </row>
    <row r="326" spans="1:7" x14ac:dyDescent="0.25">
      <c r="A326" s="4">
        <v>325</v>
      </c>
      <c r="B326" s="5">
        <v>13971119</v>
      </c>
      <c r="C326" s="4">
        <f>MATCH(Table3[[#This Row],[تاریخ]],Table3[تاریخ],0)</f>
        <v>325</v>
      </c>
      <c r="D326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326" s="4" t="str">
        <f>LEFT(Table3[[#This Row],[تاریخ]],4)</f>
        <v>1397</v>
      </c>
      <c r="F326" s="4" t="str">
        <f>MID(Table3[[#This Row],[تاریخ]],5,2)</f>
        <v>11</v>
      </c>
      <c r="G326" s="42">
        <v>898130167</v>
      </c>
    </row>
    <row r="327" spans="1:7" x14ac:dyDescent="0.25">
      <c r="A327" s="4">
        <v>326</v>
      </c>
      <c r="B327" s="5">
        <v>13971120</v>
      </c>
      <c r="C327" s="4">
        <f>MATCH(Table3[[#This Row],[تاریخ]],Table3[تاریخ],0)</f>
        <v>326</v>
      </c>
      <c r="D327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327" s="4" t="str">
        <f>LEFT(Table3[[#This Row],[تاریخ]],4)</f>
        <v>1397</v>
      </c>
      <c r="F327" s="4" t="str">
        <f>MID(Table3[[#This Row],[تاریخ]],5,2)</f>
        <v>11</v>
      </c>
      <c r="G327" s="42">
        <v>264706399</v>
      </c>
    </row>
    <row r="328" spans="1:7" x14ac:dyDescent="0.25">
      <c r="A328" s="4">
        <v>327</v>
      </c>
      <c r="B328" s="5">
        <v>13971121</v>
      </c>
      <c r="C328" s="4">
        <f>MATCH(Table3[[#This Row],[تاریخ]],Table3[تاریخ],0)</f>
        <v>327</v>
      </c>
      <c r="D328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328" s="4" t="str">
        <f>LEFT(Table3[[#This Row],[تاریخ]],4)</f>
        <v>1397</v>
      </c>
      <c r="F328" s="4" t="str">
        <f>MID(Table3[[#This Row],[تاریخ]],5,2)</f>
        <v>11</v>
      </c>
      <c r="G328" s="42">
        <v>314096228</v>
      </c>
    </row>
    <row r="329" spans="1:7" x14ac:dyDescent="0.25">
      <c r="A329" s="4">
        <v>328</v>
      </c>
      <c r="B329" s="5">
        <v>13971122</v>
      </c>
      <c r="C329" s="4">
        <f>MATCH(Table3[[#This Row],[تاریخ]],Table3[تاریخ],0)</f>
        <v>328</v>
      </c>
      <c r="D329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329" s="4" t="str">
        <f>LEFT(Table3[[#This Row],[تاریخ]],4)</f>
        <v>1397</v>
      </c>
      <c r="F329" s="4" t="str">
        <f>MID(Table3[[#This Row],[تاریخ]],5,2)</f>
        <v>11</v>
      </c>
      <c r="G329" s="42">
        <v>893274946</v>
      </c>
    </row>
    <row r="330" spans="1:7" x14ac:dyDescent="0.25">
      <c r="A330" s="4">
        <v>329</v>
      </c>
      <c r="B330" s="5">
        <v>13971123</v>
      </c>
      <c r="C330" s="4">
        <f>MATCH(Table3[[#This Row],[تاریخ]],Table3[تاریخ],0)</f>
        <v>329</v>
      </c>
      <c r="D330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330" s="4" t="str">
        <f>LEFT(Table3[[#This Row],[تاریخ]],4)</f>
        <v>1397</v>
      </c>
      <c r="F330" s="4" t="str">
        <f>MID(Table3[[#This Row],[تاریخ]],5,2)</f>
        <v>11</v>
      </c>
      <c r="G330" s="42">
        <v>806811515</v>
      </c>
    </row>
    <row r="331" spans="1:7" x14ac:dyDescent="0.25">
      <c r="A331" s="4">
        <v>330</v>
      </c>
      <c r="B331" s="5">
        <v>13971124</v>
      </c>
      <c r="C331" s="4">
        <f>MATCH(Table3[[#This Row],[تاریخ]],Table3[تاریخ],0)</f>
        <v>330</v>
      </c>
      <c r="D331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331" s="4" t="str">
        <f>LEFT(Table3[[#This Row],[تاریخ]],4)</f>
        <v>1397</v>
      </c>
      <c r="F331" s="4" t="str">
        <f>MID(Table3[[#This Row],[تاریخ]],5,2)</f>
        <v>11</v>
      </c>
      <c r="G331" s="42">
        <v>689434865</v>
      </c>
    </row>
    <row r="332" spans="1:7" x14ac:dyDescent="0.25">
      <c r="A332" s="4">
        <v>331</v>
      </c>
      <c r="B332" s="5">
        <v>13971125</v>
      </c>
      <c r="C332" s="4">
        <f>MATCH(Table3[[#This Row],[تاریخ]],Table3[تاریخ],0)</f>
        <v>331</v>
      </c>
      <c r="D332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332" s="4" t="str">
        <f>LEFT(Table3[[#This Row],[تاریخ]],4)</f>
        <v>1397</v>
      </c>
      <c r="F332" s="4" t="str">
        <f>MID(Table3[[#This Row],[تاریخ]],5,2)</f>
        <v>11</v>
      </c>
      <c r="G332" s="42">
        <v>306395826</v>
      </c>
    </row>
    <row r="333" spans="1:7" x14ac:dyDescent="0.25">
      <c r="A333" s="4">
        <v>332</v>
      </c>
      <c r="B333" s="5">
        <v>13971126</v>
      </c>
      <c r="C333" s="4">
        <f>MATCH(Table3[[#This Row],[تاریخ]],Table3[تاریخ],0)</f>
        <v>332</v>
      </c>
      <c r="D333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333" s="4" t="str">
        <f>LEFT(Table3[[#This Row],[تاریخ]],4)</f>
        <v>1397</v>
      </c>
      <c r="F333" s="4" t="str">
        <f>MID(Table3[[#This Row],[تاریخ]],5,2)</f>
        <v>11</v>
      </c>
      <c r="G333" s="42">
        <v>367413166</v>
      </c>
    </row>
    <row r="334" spans="1:7" x14ac:dyDescent="0.25">
      <c r="A334" s="4">
        <v>333</v>
      </c>
      <c r="B334" s="5">
        <v>13971127</v>
      </c>
      <c r="C334" s="4">
        <f>MATCH(Table3[[#This Row],[تاریخ]],Table3[تاریخ],0)</f>
        <v>333</v>
      </c>
      <c r="D334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334" s="4" t="str">
        <f>LEFT(Table3[[#This Row],[تاریخ]],4)</f>
        <v>1397</v>
      </c>
      <c r="F334" s="4" t="str">
        <f>MID(Table3[[#This Row],[تاریخ]],5,2)</f>
        <v>11</v>
      </c>
      <c r="G334" s="42">
        <v>782417205</v>
      </c>
    </row>
    <row r="335" spans="1:7" x14ac:dyDescent="0.25">
      <c r="A335" s="4">
        <v>334</v>
      </c>
      <c r="B335" s="5">
        <v>13971128</v>
      </c>
      <c r="C335" s="4">
        <f>MATCH(Table3[[#This Row],[تاریخ]],Table3[تاریخ],0)</f>
        <v>334</v>
      </c>
      <c r="D335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335" s="4" t="str">
        <f>LEFT(Table3[[#This Row],[تاریخ]],4)</f>
        <v>1397</v>
      </c>
      <c r="F335" s="4" t="str">
        <f>MID(Table3[[#This Row],[تاریخ]],5,2)</f>
        <v>11</v>
      </c>
      <c r="G335" s="42">
        <v>353280106</v>
      </c>
    </row>
    <row r="336" spans="1:7" x14ac:dyDescent="0.25">
      <c r="A336" s="4">
        <v>335</v>
      </c>
      <c r="B336" s="5">
        <v>13971129</v>
      </c>
      <c r="C336" s="4">
        <f>MATCH(Table3[[#This Row],[تاریخ]],Table3[تاریخ],0)</f>
        <v>335</v>
      </c>
      <c r="D336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336" s="4" t="str">
        <f>LEFT(Table3[[#This Row],[تاریخ]],4)</f>
        <v>1397</v>
      </c>
      <c r="F336" s="4" t="str">
        <f>MID(Table3[[#This Row],[تاریخ]],5,2)</f>
        <v>11</v>
      </c>
      <c r="G336" s="42">
        <v>356778364</v>
      </c>
    </row>
    <row r="337" spans="1:7" x14ac:dyDescent="0.25">
      <c r="A337" s="4">
        <v>336</v>
      </c>
      <c r="B337" s="5">
        <v>13971130</v>
      </c>
      <c r="C337" s="4">
        <f>MATCH(Table3[[#This Row],[تاریخ]],Table3[تاریخ],0)</f>
        <v>336</v>
      </c>
      <c r="D337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337" s="4" t="str">
        <f>LEFT(Table3[[#This Row],[تاریخ]],4)</f>
        <v>1397</v>
      </c>
      <c r="F337" s="4" t="str">
        <f>MID(Table3[[#This Row],[تاریخ]],5,2)</f>
        <v>11</v>
      </c>
      <c r="G337" s="42">
        <v>979743863</v>
      </c>
    </row>
    <row r="338" spans="1:7" x14ac:dyDescent="0.25">
      <c r="A338" s="4">
        <v>337</v>
      </c>
      <c r="B338" s="5">
        <v>13971201</v>
      </c>
      <c r="C338" s="4">
        <f>MATCH(Table3[[#This Row],[تاریخ]],Table3[تاریخ],0)</f>
        <v>337</v>
      </c>
      <c r="D338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338" s="4" t="str">
        <f>LEFT(Table3[[#This Row],[تاریخ]],4)</f>
        <v>1397</v>
      </c>
      <c r="F338" s="4" t="str">
        <f>MID(Table3[[#This Row],[تاریخ]],5,2)</f>
        <v>12</v>
      </c>
      <c r="G338" s="42">
        <v>491192500</v>
      </c>
    </row>
    <row r="339" spans="1:7" x14ac:dyDescent="0.25">
      <c r="A339" s="4">
        <v>338</v>
      </c>
      <c r="B339" s="5">
        <v>13971202</v>
      </c>
      <c r="C339" s="4">
        <f>MATCH(Table3[[#This Row],[تاریخ]],Table3[تاریخ],0)</f>
        <v>338</v>
      </c>
      <c r="D339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339" s="4" t="str">
        <f>LEFT(Table3[[#This Row],[تاریخ]],4)</f>
        <v>1397</v>
      </c>
      <c r="F339" s="4" t="str">
        <f>MID(Table3[[#This Row],[تاریخ]],5,2)</f>
        <v>12</v>
      </c>
      <c r="G339" s="42">
        <v>347188079</v>
      </c>
    </row>
    <row r="340" spans="1:7" x14ac:dyDescent="0.25">
      <c r="A340" s="4">
        <v>339</v>
      </c>
      <c r="B340" s="5">
        <v>13971203</v>
      </c>
      <c r="C340" s="4">
        <f>MATCH(Table3[[#This Row],[تاریخ]],Table3[تاریخ],0)</f>
        <v>339</v>
      </c>
      <c r="D340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340" s="4" t="str">
        <f>LEFT(Table3[[#This Row],[تاریخ]],4)</f>
        <v>1397</v>
      </c>
      <c r="F340" s="4" t="str">
        <f>MID(Table3[[#This Row],[تاریخ]],5,2)</f>
        <v>12</v>
      </c>
      <c r="G340" s="42">
        <v>711432120</v>
      </c>
    </row>
    <row r="341" spans="1:7" x14ac:dyDescent="0.25">
      <c r="A341" s="4">
        <v>340</v>
      </c>
      <c r="B341" s="5">
        <v>13971204</v>
      </c>
      <c r="C341" s="4">
        <f>MATCH(Table3[[#This Row],[تاریخ]],Table3[تاریخ],0)</f>
        <v>340</v>
      </c>
      <c r="D341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341" s="4" t="str">
        <f>LEFT(Table3[[#This Row],[تاریخ]],4)</f>
        <v>1397</v>
      </c>
      <c r="F341" s="4" t="str">
        <f>MID(Table3[[#This Row],[تاریخ]],5,2)</f>
        <v>12</v>
      </c>
      <c r="G341" s="42">
        <v>432366060</v>
      </c>
    </row>
    <row r="342" spans="1:7" x14ac:dyDescent="0.25">
      <c r="A342" s="4">
        <v>341</v>
      </c>
      <c r="B342" s="5">
        <v>13971205</v>
      </c>
      <c r="C342" s="4">
        <f>MATCH(Table3[[#This Row],[تاریخ]],Table3[تاریخ],0)</f>
        <v>341</v>
      </c>
      <c r="D342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342" s="4" t="str">
        <f>LEFT(Table3[[#This Row],[تاریخ]],4)</f>
        <v>1397</v>
      </c>
      <c r="F342" s="4" t="str">
        <f>MID(Table3[[#This Row],[تاریخ]],5,2)</f>
        <v>12</v>
      </c>
      <c r="G342" s="42">
        <v>666252986</v>
      </c>
    </row>
    <row r="343" spans="1:7" x14ac:dyDescent="0.25">
      <c r="A343" s="4">
        <v>342</v>
      </c>
      <c r="B343" s="5">
        <v>13971206</v>
      </c>
      <c r="C343" s="4">
        <f>MATCH(Table3[[#This Row],[تاریخ]],Table3[تاریخ],0)</f>
        <v>342</v>
      </c>
      <c r="D343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343" s="4" t="str">
        <f>LEFT(Table3[[#This Row],[تاریخ]],4)</f>
        <v>1397</v>
      </c>
      <c r="F343" s="4" t="str">
        <f>MID(Table3[[#This Row],[تاریخ]],5,2)</f>
        <v>12</v>
      </c>
      <c r="G343" s="42">
        <v>121176952</v>
      </c>
    </row>
    <row r="344" spans="1:7" x14ac:dyDescent="0.25">
      <c r="A344" s="4">
        <v>343</v>
      </c>
      <c r="B344" s="5">
        <v>13971207</v>
      </c>
      <c r="C344" s="4">
        <f>MATCH(Table3[[#This Row],[تاریخ]],Table3[تاریخ],0)</f>
        <v>343</v>
      </c>
      <c r="D344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344" s="4" t="str">
        <f>LEFT(Table3[[#This Row],[تاریخ]],4)</f>
        <v>1397</v>
      </c>
      <c r="F344" s="4" t="str">
        <f>MID(Table3[[#This Row],[تاریخ]],5,2)</f>
        <v>12</v>
      </c>
      <c r="G344" s="42">
        <v>880553282</v>
      </c>
    </row>
    <row r="345" spans="1:7" x14ac:dyDescent="0.25">
      <c r="A345" s="4">
        <v>344</v>
      </c>
      <c r="B345" s="5">
        <v>13971208</v>
      </c>
      <c r="C345" s="4">
        <f>MATCH(Table3[[#This Row],[تاریخ]],Table3[تاریخ],0)</f>
        <v>344</v>
      </c>
      <c r="D345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345" s="4" t="str">
        <f>LEFT(Table3[[#This Row],[تاریخ]],4)</f>
        <v>1397</v>
      </c>
      <c r="F345" s="4" t="str">
        <f>MID(Table3[[#This Row],[تاریخ]],5,2)</f>
        <v>12</v>
      </c>
      <c r="G345" s="42">
        <v>627415628</v>
      </c>
    </row>
    <row r="346" spans="1:7" x14ac:dyDescent="0.25">
      <c r="A346" s="4">
        <v>345</v>
      </c>
      <c r="B346" s="5">
        <v>13971209</v>
      </c>
      <c r="C346" s="4">
        <f>MATCH(Table3[[#This Row],[تاریخ]],Table3[تاریخ],0)</f>
        <v>345</v>
      </c>
      <c r="D346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346" s="4" t="str">
        <f>LEFT(Table3[[#This Row],[تاریخ]],4)</f>
        <v>1397</v>
      </c>
      <c r="F346" s="4" t="str">
        <f>MID(Table3[[#This Row],[تاریخ]],5,2)</f>
        <v>12</v>
      </c>
      <c r="G346" s="42">
        <v>273499155</v>
      </c>
    </row>
    <row r="347" spans="1:7" x14ac:dyDescent="0.25">
      <c r="A347" s="4">
        <v>346</v>
      </c>
      <c r="B347" s="5">
        <v>13971210</v>
      </c>
      <c r="C347" s="4">
        <f>MATCH(Table3[[#This Row],[تاریخ]],Table3[تاریخ],0)</f>
        <v>346</v>
      </c>
      <c r="D347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347" s="4" t="str">
        <f>LEFT(Table3[[#This Row],[تاریخ]],4)</f>
        <v>1397</v>
      </c>
      <c r="F347" s="4" t="str">
        <f>MID(Table3[[#This Row],[تاریخ]],5,2)</f>
        <v>12</v>
      </c>
      <c r="G347" s="42">
        <v>371019493</v>
      </c>
    </row>
    <row r="348" spans="1:7" x14ac:dyDescent="0.25">
      <c r="A348" s="4">
        <v>347</v>
      </c>
      <c r="B348" s="5">
        <v>13971211</v>
      </c>
      <c r="C348" s="4">
        <f>MATCH(Table3[[#This Row],[تاریخ]],Table3[تاریخ],0)</f>
        <v>347</v>
      </c>
      <c r="D348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348" s="4" t="str">
        <f>LEFT(Table3[[#This Row],[تاریخ]],4)</f>
        <v>1397</v>
      </c>
      <c r="F348" s="4" t="str">
        <f>MID(Table3[[#This Row],[تاریخ]],5,2)</f>
        <v>12</v>
      </c>
      <c r="G348" s="42">
        <v>504550634</v>
      </c>
    </row>
    <row r="349" spans="1:7" x14ac:dyDescent="0.25">
      <c r="A349" s="4">
        <v>348</v>
      </c>
      <c r="B349" s="5">
        <v>13971212</v>
      </c>
      <c r="C349" s="4">
        <f>MATCH(Table3[[#This Row],[تاریخ]],Table3[تاریخ],0)</f>
        <v>348</v>
      </c>
      <c r="D349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349" s="4" t="str">
        <f>LEFT(Table3[[#This Row],[تاریخ]],4)</f>
        <v>1397</v>
      </c>
      <c r="F349" s="4" t="str">
        <f>MID(Table3[[#This Row],[تاریخ]],5,2)</f>
        <v>12</v>
      </c>
      <c r="G349" s="42">
        <v>818194540</v>
      </c>
    </row>
    <row r="350" spans="1:7" x14ac:dyDescent="0.25">
      <c r="A350" s="4">
        <v>349</v>
      </c>
      <c r="B350" s="5">
        <v>13971213</v>
      </c>
      <c r="C350" s="4">
        <f>MATCH(Table3[[#This Row],[تاریخ]],Table3[تاریخ],0)</f>
        <v>349</v>
      </c>
      <c r="D350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350" s="4" t="str">
        <f>LEFT(Table3[[#This Row],[تاریخ]],4)</f>
        <v>1397</v>
      </c>
      <c r="F350" s="4" t="str">
        <f>MID(Table3[[#This Row],[تاریخ]],5,2)</f>
        <v>12</v>
      </c>
      <c r="G350" s="42">
        <v>231852972</v>
      </c>
    </row>
    <row r="351" spans="1:7" x14ac:dyDescent="0.25">
      <c r="A351" s="4">
        <v>350</v>
      </c>
      <c r="B351" s="5">
        <v>13971214</v>
      </c>
      <c r="C351" s="4">
        <f>MATCH(Table3[[#This Row],[تاریخ]],Table3[تاریخ],0)</f>
        <v>350</v>
      </c>
      <c r="D351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351" s="4" t="str">
        <f>LEFT(Table3[[#This Row],[تاریخ]],4)</f>
        <v>1397</v>
      </c>
      <c r="F351" s="4" t="str">
        <f>MID(Table3[[#This Row],[تاریخ]],5,2)</f>
        <v>12</v>
      </c>
      <c r="G351" s="42">
        <v>513198079</v>
      </c>
    </row>
    <row r="352" spans="1:7" x14ac:dyDescent="0.25">
      <c r="A352" s="4">
        <v>351</v>
      </c>
      <c r="B352" s="5">
        <v>13971215</v>
      </c>
      <c r="C352" s="4">
        <f>MATCH(Table3[[#This Row],[تاریخ]],Table3[تاریخ],0)</f>
        <v>351</v>
      </c>
      <c r="D352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352" s="4" t="str">
        <f>LEFT(Table3[[#This Row],[تاریخ]],4)</f>
        <v>1397</v>
      </c>
      <c r="F352" s="4" t="str">
        <f>MID(Table3[[#This Row],[تاریخ]],5,2)</f>
        <v>12</v>
      </c>
      <c r="G352" s="42">
        <v>723023395</v>
      </c>
    </row>
    <row r="353" spans="1:7" x14ac:dyDescent="0.25">
      <c r="A353" s="4">
        <v>352</v>
      </c>
      <c r="B353" s="5">
        <v>13971216</v>
      </c>
      <c r="C353" s="4">
        <f>MATCH(Table3[[#This Row],[تاریخ]],Table3[تاریخ],0)</f>
        <v>352</v>
      </c>
      <c r="D353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353" s="4" t="str">
        <f>LEFT(Table3[[#This Row],[تاریخ]],4)</f>
        <v>1397</v>
      </c>
      <c r="F353" s="4" t="str">
        <f>MID(Table3[[#This Row],[تاریخ]],5,2)</f>
        <v>12</v>
      </c>
      <c r="G353" s="42">
        <v>624903404</v>
      </c>
    </row>
    <row r="354" spans="1:7" x14ac:dyDescent="0.25">
      <c r="A354" s="4">
        <v>353</v>
      </c>
      <c r="B354" s="5">
        <v>13971217</v>
      </c>
      <c r="C354" s="4">
        <f>MATCH(Table3[[#This Row],[تاریخ]],Table3[تاریخ],0)</f>
        <v>353</v>
      </c>
      <c r="D354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354" s="4" t="str">
        <f>LEFT(Table3[[#This Row],[تاریخ]],4)</f>
        <v>1397</v>
      </c>
      <c r="F354" s="4" t="str">
        <f>MID(Table3[[#This Row],[تاریخ]],5,2)</f>
        <v>12</v>
      </c>
      <c r="G354" s="42">
        <v>879936420</v>
      </c>
    </row>
    <row r="355" spans="1:7" x14ac:dyDescent="0.25">
      <c r="A355" s="4">
        <v>354</v>
      </c>
      <c r="B355" s="5">
        <v>13971218</v>
      </c>
      <c r="C355" s="4">
        <f>MATCH(Table3[[#This Row],[تاریخ]],Table3[تاریخ],0)</f>
        <v>354</v>
      </c>
      <c r="D355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355" s="4" t="str">
        <f>LEFT(Table3[[#This Row],[تاریخ]],4)</f>
        <v>1397</v>
      </c>
      <c r="F355" s="4" t="str">
        <f>MID(Table3[[#This Row],[تاریخ]],5,2)</f>
        <v>12</v>
      </c>
      <c r="G355" s="42">
        <v>864042225</v>
      </c>
    </row>
    <row r="356" spans="1:7" x14ac:dyDescent="0.25">
      <c r="A356" s="4">
        <v>355</v>
      </c>
      <c r="B356" s="5">
        <v>13971219</v>
      </c>
      <c r="C356" s="4">
        <f>MATCH(Table3[[#This Row],[تاریخ]],Table3[تاریخ],0)</f>
        <v>355</v>
      </c>
      <c r="D356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356" s="4" t="str">
        <f>LEFT(Table3[[#This Row],[تاریخ]],4)</f>
        <v>1397</v>
      </c>
      <c r="F356" s="4" t="str">
        <f>MID(Table3[[#This Row],[تاریخ]],5,2)</f>
        <v>12</v>
      </c>
      <c r="G356" s="42">
        <v>894608008</v>
      </c>
    </row>
    <row r="357" spans="1:7" x14ac:dyDescent="0.25">
      <c r="A357" s="4">
        <v>356</v>
      </c>
      <c r="B357" s="5">
        <v>13971220</v>
      </c>
      <c r="C357" s="4">
        <f>MATCH(Table3[[#This Row],[تاریخ]],Table3[تاریخ],0)</f>
        <v>356</v>
      </c>
      <c r="D357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357" s="4" t="str">
        <f>LEFT(Table3[[#This Row],[تاریخ]],4)</f>
        <v>1397</v>
      </c>
      <c r="F357" s="4" t="str">
        <f>MID(Table3[[#This Row],[تاریخ]],5,2)</f>
        <v>12</v>
      </c>
      <c r="G357" s="42">
        <v>635625558</v>
      </c>
    </row>
    <row r="358" spans="1:7" x14ac:dyDescent="0.25">
      <c r="A358" s="4">
        <v>357</v>
      </c>
      <c r="B358" s="5">
        <v>13971221</v>
      </c>
      <c r="C358" s="4">
        <f>MATCH(Table3[[#This Row],[تاریخ]],Table3[تاریخ],0)</f>
        <v>357</v>
      </c>
      <c r="D358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358" s="4" t="str">
        <f>LEFT(Table3[[#This Row],[تاریخ]],4)</f>
        <v>1397</v>
      </c>
      <c r="F358" s="4" t="str">
        <f>MID(Table3[[#This Row],[تاریخ]],5,2)</f>
        <v>12</v>
      </c>
      <c r="G358" s="42">
        <v>937363249</v>
      </c>
    </row>
    <row r="359" spans="1:7" x14ac:dyDescent="0.25">
      <c r="A359" s="4">
        <v>358</v>
      </c>
      <c r="B359" s="5">
        <v>13971222</v>
      </c>
      <c r="C359" s="4">
        <f>MATCH(Table3[[#This Row],[تاریخ]],Table3[تاریخ],0)</f>
        <v>358</v>
      </c>
      <c r="D359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359" s="4" t="str">
        <f>LEFT(Table3[[#This Row],[تاریخ]],4)</f>
        <v>1397</v>
      </c>
      <c r="F359" s="4" t="str">
        <f>MID(Table3[[#This Row],[تاریخ]],5,2)</f>
        <v>12</v>
      </c>
      <c r="G359" s="42">
        <v>810390577</v>
      </c>
    </row>
    <row r="360" spans="1:7" x14ac:dyDescent="0.25">
      <c r="A360" s="4">
        <v>359</v>
      </c>
      <c r="B360" s="5">
        <v>13971223</v>
      </c>
      <c r="C360" s="4">
        <f>MATCH(Table3[[#This Row],[تاریخ]],Table3[تاریخ],0)</f>
        <v>359</v>
      </c>
      <c r="D360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360" s="4" t="str">
        <f>LEFT(Table3[[#This Row],[تاریخ]],4)</f>
        <v>1397</v>
      </c>
      <c r="F360" s="4" t="str">
        <f>MID(Table3[[#This Row],[تاریخ]],5,2)</f>
        <v>12</v>
      </c>
      <c r="G360" s="42">
        <v>839617748</v>
      </c>
    </row>
    <row r="361" spans="1:7" x14ac:dyDescent="0.25">
      <c r="A361" s="4">
        <v>360</v>
      </c>
      <c r="B361" s="5">
        <v>13971224</v>
      </c>
      <c r="C361" s="4">
        <f>MATCH(Table3[[#This Row],[تاریخ]],Table3[تاریخ],0)</f>
        <v>360</v>
      </c>
      <c r="D361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361" s="4" t="str">
        <f>LEFT(Table3[[#This Row],[تاریخ]],4)</f>
        <v>1397</v>
      </c>
      <c r="F361" s="4" t="str">
        <f>MID(Table3[[#This Row],[تاریخ]],5,2)</f>
        <v>12</v>
      </c>
      <c r="G361" s="42">
        <v>805966006</v>
      </c>
    </row>
    <row r="362" spans="1:7" x14ac:dyDescent="0.25">
      <c r="A362" s="4">
        <v>361</v>
      </c>
      <c r="B362" s="5">
        <v>13971225</v>
      </c>
      <c r="C362" s="4">
        <f>MATCH(Table3[[#This Row],[تاریخ]],Table3[تاریخ],0)</f>
        <v>361</v>
      </c>
      <c r="D362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362" s="4" t="str">
        <f>LEFT(Table3[[#This Row],[تاریخ]],4)</f>
        <v>1397</v>
      </c>
      <c r="F362" s="4" t="str">
        <f>MID(Table3[[#This Row],[تاریخ]],5,2)</f>
        <v>12</v>
      </c>
      <c r="G362" s="42">
        <v>343049028</v>
      </c>
    </row>
    <row r="363" spans="1:7" x14ac:dyDescent="0.25">
      <c r="A363" s="4">
        <v>362</v>
      </c>
      <c r="B363" s="5">
        <v>13971226</v>
      </c>
      <c r="C363" s="4">
        <f>MATCH(Table3[[#This Row],[تاریخ]],Table3[تاریخ],0)</f>
        <v>362</v>
      </c>
      <c r="D363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363" s="4" t="str">
        <f>LEFT(Table3[[#This Row],[تاریخ]],4)</f>
        <v>1397</v>
      </c>
      <c r="F363" s="4" t="str">
        <f>MID(Table3[[#This Row],[تاریخ]],5,2)</f>
        <v>12</v>
      </c>
      <c r="G363" s="42">
        <v>921469761</v>
      </c>
    </row>
    <row r="364" spans="1:7" x14ac:dyDescent="0.25">
      <c r="A364" s="4">
        <v>363</v>
      </c>
      <c r="B364" s="5">
        <v>13971227</v>
      </c>
      <c r="C364" s="4">
        <f>MATCH(Table3[[#This Row],[تاریخ]],Table3[تاریخ],0)</f>
        <v>363</v>
      </c>
      <c r="D364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364" s="4" t="str">
        <f>LEFT(Table3[[#This Row],[تاریخ]],4)</f>
        <v>1397</v>
      </c>
      <c r="F364" s="4" t="str">
        <f>MID(Table3[[#This Row],[تاریخ]],5,2)</f>
        <v>12</v>
      </c>
      <c r="G364" s="42">
        <v>493811080</v>
      </c>
    </row>
    <row r="365" spans="1:7" x14ac:dyDescent="0.25">
      <c r="A365" s="4">
        <v>364</v>
      </c>
      <c r="B365" s="5">
        <v>13971228</v>
      </c>
      <c r="C365" s="4">
        <f>MATCH(Table3[[#This Row],[تاریخ]],Table3[تاریخ],0)</f>
        <v>364</v>
      </c>
      <c r="D365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365" s="4" t="str">
        <f>LEFT(Table3[[#This Row],[تاریخ]],4)</f>
        <v>1397</v>
      </c>
      <c r="F365" s="4" t="str">
        <f>MID(Table3[[#This Row],[تاریخ]],5,2)</f>
        <v>12</v>
      </c>
      <c r="G365" s="42">
        <v>269216709</v>
      </c>
    </row>
    <row r="366" spans="1:7" x14ac:dyDescent="0.25">
      <c r="A366" s="4">
        <v>365</v>
      </c>
      <c r="B366" s="5">
        <v>13971229</v>
      </c>
      <c r="C366" s="4">
        <f>MATCH(Table3[[#This Row],[تاریخ]],Table3[تاریخ],0)</f>
        <v>365</v>
      </c>
      <c r="D366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366" s="4" t="str">
        <f>LEFT(Table3[[#This Row],[تاریخ]],4)</f>
        <v>1397</v>
      </c>
      <c r="F366" s="4" t="str">
        <f>MID(Table3[[#This Row],[تاریخ]],5,2)</f>
        <v>12</v>
      </c>
      <c r="G366" s="42">
        <v>525027853</v>
      </c>
    </row>
    <row r="367" spans="1:7" x14ac:dyDescent="0.25">
      <c r="A367" s="4">
        <v>366</v>
      </c>
      <c r="B367" s="5">
        <v>13980101</v>
      </c>
      <c r="C367" s="4">
        <f>MATCH(Table3[[#This Row],[تاریخ]],Table3[تاریخ],0)</f>
        <v>366</v>
      </c>
      <c r="D367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367" s="4" t="str">
        <f>LEFT(Table3[[#This Row],[تاریخ]],4)</f>
        <v>1398</v>
      </c>
      <c r="F367" s="4" t="str">
        <f>MID(Table3[[#This Row],[تاریخ]],5,2)</f>
        <v>01</v>
      </c>
      <c r="G367" s="42">
        <v>808501446</v>
      </c>
    </row>
    <row r="368" spans="1:7" x14ac:dyDescent="0.25">
      <c r="A368" s="4">
        <v>367</v>
      </c>
      <c r="B368" s="5">
        <v>13980102</v>
      </c>
      <c r="C368" s="4">
        <f>MATCH(Table3[[#This Row],[تاریخ]],Table3[تاریخ],0)</f>
        <v>367</v>
      </c>
      <c r="D368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368" s="4" t="str">
        <f>LEFT(Table3[[#This Row],[تاریخ]],4)</f>
        <v>1398</v>
      </c>
      <c r="F368" s="4" t="str">
        <f>MID(Table3[[#This Row],[تاریخ]],5,2)</f>
        <v>01</v>
      </c>
      <c r="G368" s="42">
        <v>509825427</v>
      </c>
    </row>
    <row r="369" spans="1:7" x14ac:dyDescent="0.25">
      <c r="A369" s="4">
        <v>368</v>
      </c>
      <c r="B369" s="5">
        <v>13980103</v>
      </c>
      <c r="C369" s="4">
        <f>MATCH(Table3[[#This Row],[تاریخ]],Table3[تاریخ],0)</f>
        <v>368</v>
      </c>
      <c r="D369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369" s="4" t="str">
        <f>LEFT(Table3[[#This Row],[تاریخ]],4)</f>
        <v>1398</v>
      </c>
      <c r="F369" s="4" t="str">
        <f>MID(Table3[[#This Row],[تاریخ]],5,2)</f>
        <v>01</v>
      </c>
      <c r="G369" s="42">
        <v>581565717</v>
      </c>
    </row>
    <row r="370" spans="1:7" x14ac:dyDescent="0.25">
      <c r="A370" s="4">
        <v>369</v>
      </c>
      <c r="B370" s="5">
        <v>13980104</v>
      </c>
      <c r="C370" s="4">
        <f>MATCH(Table3[[#This Row],[تاریخ]],Table3[تاریخ],0)</f>
        <v>369</v>
      </c>
      <c r="D370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370" s="4" t="str">
        <f>LEFT(Table3[[#This Row],[تاریخ]],4)</f>
        <v>1398</v>
      </c>
      <c r="F370" s="4" t="str">
        <f>MID(Table3[[#This Row],[تاریخ]],5,2)</f>
        <v>01</v>
      </c>
      <c r="G370" s="42">
        <v>772534948</v>
      </c>
    </row>
    <row r="371" spans="1:7" x14ac:dyDescent="0.25">
      <c r="A371" s="4">
        <v>370</v>
      </c>
      <c r="B371" s="5">
        <v>13980105</v>
      </c>
      <c r="C371" s="4">
        <f>MATCH(Table3[[#This Row],[تاریخ]],Table3[تاریخ],0)</f>
        <v>370</v>
      </c>
      <c r="D371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371" s="4" t="str">
        <f>LEFT(Table3[[#This Row],[تاریخ]],4)</f>
        <v>1398</v>
      </c>
      <c r="F371" s="4" t="str">
        <f>MID(Table3[[#This Row],[تاریخ]],5,2)</f>
        <v>01</v>
      </c>
      <c r="G371" s="42">
        <v>398634225</v>
      </c>
    </row>
    <row r="372" spans="1:7" x14ac:dyDescent="0.25">
      <c r="A372" s="4">
        <v>371</v>
      </c>
      <c r="B372" s="5">
        <v>13980106</v>
      </c>
      <c r="C372" s="4">
        <f>MATCH(Table3[[#This Row],[تاریخ]],Table3[تاریخ],0)</f>
        <v>371</v>
      </c>
      <c r="D372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372" s="4" t="str">
        <f>LEFT(Table3[[#This Row],[تاریخ]],4)</f>
        <v>1398</v>
      </c>
      <c r="F372" s="4" t="str">
        <f>MID(Table3[[#This Row],[تاریخ]],5,2)</f>
        <v>01</v>
      </c>
      <c r="G372" s="42">
        <v>129853286</v>
      </c>
    </row>
    <row r="373" spans="1:7" x14ac:dyDescent="0.25">
      <c r="A373" s="4">
        <v>372</v>
      </c>
      <c r="B373" s="5">
        <v>13980107</v>
      </c>
      <c r="C373" s="4">
        <f>MATCH(Table3[[#This Row],[تاریخ]],Table3[تاریخ],0)</f>
        <v>372</v>
      </c>
      <c r="D373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373" s="4" t="str">
        <f>LEFT(Table3[[#This Row],[تاریخ]],4)</f>
        <v>1398</v>
      </c>
      <c r="F373" s="4" t="str">
        <f>MID(Table3[[#This Row],[تاریخ]],5,2)</f>
        <v>01</v>
      </c>
      <c r="G373" s="42">
        <v>624646460</v>
      </c>
    </row>
    <row r="374" spans="1:7" x14ac:dyDescent="0.25">
      <c r="A374" s="4">
        <v>373</v>
      </c>
      <c r="B374" s="5">
        <v>13980108</v>
      </c>
      <c r="C374" s="4">
        <f>MATCH(Table3[[#This Row],[تاریخ]],Table3[تاریخ],0)</f>
        <v>373</v>
      </c>
      <c r="D374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374" s="4" t="str">
        <f>LEFT(Table3[[#This Row],[تاریخ]],4)</f>
        <v>1398</v>
      </c>
      <c r="F374" s="4" t="str">
        <f>MID(Table3[[#This Row],[تاریخ]],5,2)</f>
        <v>01</v>
      </c>
      <c r="G374" s="42">
        <v>955354496</v>
      </c>
    </row>
    <row r="375" spans="1:7" x14ac:dyDescent="0.25">
      <c r="A375" s="4">
        <v>374</v>
      </c>
      <c r="B375" s="5">
        <v>13980109</v>
      </c>
      <c r="C375" s="4">
        <f>MATCH(Table3[[#This Row],[تاریخ]],Table3[تاریخ],0)</f>
        <v>374</v>
      </c>
      <c r="D375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375" s="4" t="str">
        <f>LEFT(Table3[[#This Row],[تاریخ]],4)</f>
        <v>1398</v>
      </c>
      <c r="F375" s="4" t="str">
        <f>MID(Table3[[#This Row],[تاریخ]],5,2)</f>
        <v>01</v>
      </c>
      <c r="G375" s="42">
        <v>462316456</v>
      </c>
    </row>
    <row r="376" spans="1:7" x14ac:dyDescent="0.25">
      <c r="A376" s="4">
        <v>375</v>
      </c>
      <c r="B376" s="5">
        <v>13980110</v>
      </c>
      <c r="C376" s="4">
        <f>MATCH(Table3[[#This Row],[تاریخ]],Table3[تاریخ],0)</f>
        <v>375</v>
      </c>
      <c r="D376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376" s="4" t="str">
        <f>LEFT(Table3[[#This Row],[تاریخ]],4)</f>
        <v>1398</v>
      </c>
      <c r="F376" s="4" t="str">
        <f>MID(Table3[[#This Row],[تاریخ]],5,2)</f>
        <v>01</v>
      </c>
      <c r="G376" s="42">
        <v>961253515</v>
      </c>
    </row>
    <row r="377" spans="1:7" x14ac:dyDescent="0.25">
      <c r="A377" s="4">
        <v>376</v>
      </c>
      <c r="B377" s="5">
        <v>13980111</v>
      </c>
      <c r="C377" s="4">
        <f>MATCH(Table3[[#This Row],[تاریخ]],Table3[تاریخ],0)</f>
        <v>376</v>
      </c>
      <c r="D377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377" s="4" t="str">
        <f>LEFT(Table3[[#This Row],[تاریخ]],4)</f>
        <v>1398</v>
      </c>
      <c r="F377" s="4" t="str">
        <f>MID(Table3[[#This Row],[تاریخ]],5,2)</f>
        <v>01</v>
      </c>
      <c r="G377" s="42">
        <v>190379987</v>
      </c>
    </row>
    <row r="378" spans="1:7" x14ac:dyDescent="0.25">
      <c r="A378" s="4">
        <v>377</v>
      </c>
      <c r="B378" s="5">
        <v>13980112</v>
      </c>
      <c r="C378" s="4">
        <f>MATCH(Table3[[#This Row],[تاریخ]],Table3[تاریخ],0)</f>
        <v>377</v>
      </c>
      <c r="D378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378" s="4" t="str">
        <f>LEFT(Table3[[#This Row],[تاریخ]],4)</f>
        <v>1398</v>
      </c>
      <c r="F378" s="4" t="str">
        <f>MID(Table3[[#This Row],[تاریخ]],5,2)</f>
        <v>01</v>
      </c>
      <c r="G378" s="42">
        <v>655004548</v>
      </c>
    </row>
    <row r="379" spans="1:7" x14ac:dyDescent="0.25">
      <c r="A379" s="4">
        <v>378</v>
      </c>
      <c r="B379" s="5">
        <v>13980113</v>
      </c>
      <c r="C379" s="4">
        <f>MATCH(Table3[[#This Row],[تاریخ]],Table3[تاریخ],0)</f>
        <v>378</v>
      </c>
      <c r="D379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379" s="4" t="str">
        <f>LEFT(Table3[[#This Row],[تاریخ]],4)</f>
        <v>1398</v>
      </c>
      <c r="F379" s="4" t="str">
        <f>MID(Table3[[#This Row],[تاریخ]],5,2)</f>
        <v>01</v>
      </c>
      <c r="G379" s="42">
        <v>432783103</v>
      </c>
    </row>
    <row r="380" spans="1:7" x14ac:dyDescent="0.25">
      <c r="A380" s="4">
        <v>379</v>
      </c>
      <c r="B380" s="5">
        <v>13980114</v>
      </c>
      <c r="C380" s="4">
        <f>MATCH(Table3[[#This Row],[تاریخ]],Table3[تاریخ],0)</f>
        <v>379</v>
      </c>
      <c r="D380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380" s="4" t="str">
        <f>LEFT(Table3[[#This Row],[تاریخ]],4)</f>
        <v>1398</v>
      </c>
      <c r="F380" s="4" t="str">
        <f>MID(Table3[[#This Row],[تاریخ]],5,2)</f>
        <v>01</v>
      </c>
      <c r="G380" s="42">
        <v>625362484</v>
      </c>
    </row>
    <row r="381" spans="1:7" x14ac:dyDescent="0.25">
      <c r="A381" s="4">
        <v>380</v>
      </c>
      <c r="B381" s="5">
        <v>13980115</v>
      </c>
      <c r="C381" s="4">
        <f>MATCH(Table3[[#This Row],[تاریخ]],Table3[تاریخ],0)</f>
        <v>380</v>
      </c>
      <c r="D381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381" s="4" t="str">
        <f>LEFT(Table3[[#This Row],[تاریخ]],4)</f>
        <v>1398</v>
      </c>
      <c r="F381" s="4" t="str">
        <f>MID(Table3[[#This Row],[تاریخ]],5,2)</f>
        <v>01</v>
      </c>
      <c r="G381" s="42">
        <v>352119481</v>
      </c>
    </row>
    <row r="382" spans="1:7" x14ac:dyDescent="0.25">
      <c r="A382" s="4">
        <v>381</v>
      </c>
      <c r="B382" s="5">
        <v>13980116</v>
      </c>
      <c r="C382" s="4">
        <f>MATCH(Table3[[#This Row],[تاریخ]],Table3[تاریخ],0)</f>
        <v>381</v>
      </c>
      <c r="D382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382" s="4" t="str">
        <f>LEFT(Table3[[#This Row],[تاریخ]],4)</f>
        <v>1398</v>
      </c>
      <c r="F382" s="4" t="str">
        <f>MID(Table3[[#This Row],[تاریخ]],5,2)</f>
        <v>01</v>
      </c>
      <c r="G382" s="42">
        <v>878546885</v>
      </c>
    </row>
    <row r="383" spans="1:7" x14ac:dyDescent="0.25">
      <c r="A383" s="4">
        <v>382</v>
      </c>
      <c r="B383" s="5">
        <v>13980117</v>
      </c>
      <c r="C383" s="4">
        <f>MATCH(Table3[[#This Row],[تاریخ]],Table3[تاریخ],0)</f>
        <v>382</v>
      </c>
      <c r="D383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383" s="4" t="str">
        <f>LEFT(Table3[[#This Row],[تاریخ]],4)</f>
        <v>1398</v>
      </c>
      <c r="F383" s="4" t="str">
        <f>MID(Table3[[#This Row],[تاریخ]],5,2)</f>
        <v>01</v>
      </c>
      <c r="G383" s="42">
        <v>798299369</v>
      </c>
    </row>
    <row r="384" spans="1:7" x14ac:dyDescent="0.25">
      <c r="A384" s="4">
        <v>383</v>
      </c>
      <c r="B384" s="5">
        <v>13980118</v>
      </c>
      <c r="C384" s="4">
        <f>MATCH(Table3[[#This Row],[تاریخ]],Table3[تاریخ],0)</f>
        <v>383</v>
      </c>
      <c r="D384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384" s="4" t="str">
        <f>LEFT(Table3[[#This Row],[تاریخ]],4)</f>
        <v>1398</v>
      </c>
      <c r="F384" s="4" t="str">
        <f>MID(Table3[[#This Row],[تاریخ]],5,2)</f>
        <v>01</v>
      </c>
      <c r="G384" s="42">
        <v>896385800</v>
      </c>
    </row>
    <row r="385" spans="1:7" x14ac:dyDescent="0.25">
      <c r="A385" s="4">
        <v>384</v>
      </c>
      <c r="B385" s="5">
        <v>13980119</v>
      </c>
      <c r="C385" s="4">
        <f>MATCH(Table3[[#This Row],[تاریخ]],Table3[تاریخ],0)</f>
        <v>384</v>
      </c>
      <c r="D385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385" s="4" t="str">
        <f>LEFT(Table3[[#This Row],[تاریخ]],4)</f>
        <v>1398</v>
      </c>
      <c r="F385" s="4" t="str">
        <f>MID(Table3[[#This Row],[تاریخ]],5,2)</f>
        <v>01</v>
      </c>
      <c r="G385" s="42">
        <v>297617182</v>
      </c>
    </row>
    <row r="386" spans="1:7" x14ac:dyDescent="0.25">
      <c r="A386" s="4">
        <v>385</v>
      </c>
      <c r="B386" s="5">
        <v>13980120</v>
      </c>
      <c r="C386" s="4">
        <f>MATCH(Table3[[#This Row],[تاریخ]],Table3[تاریخ],0)</f>
        <v>385</v>
      </c>
      <c r="D386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386" s="4" t="str">
        <f>LEFT(Table3[[#This Row],[تاریخ]],4)</f>
        <v>1398</v>
      </c>
      <c r="F386" s="4" t="str">
        <f>MID(Table3[[#This Row],[تاریخ]],5,2)</f>
        <v>01</v>
      </c>
      <c r="G386" s="42">
        <v>700416086</v>
      </c>
    </row>
    <row r="387" spans="1:7" x14ac:dyDescent="0.25">
      <c r="A387" s="4">
        <v>386</v>
      </c>
      <c r="B387" s="5">
        <v>13980121</v>
      </c>
      <c r="C387" s="4">
        <f>MATCH(Table3[[#This Row],[تاریخ]],Table3[تاریخ],0)</f>
        <v>386</v>
      </c>
      <c r="D387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387" s="4" t="str">
        <f>LEFT(Table3[[#This Row],[تاریخ]],4)</f>
        <v>1398</v>
      </c>
      <c r="F387" s="4" t="str">
        <f>MID(Table3[[#This Row],[تاریخ]],5,2)</f>
        <v>01</v>
      </c>
      <c r="G387" s="42">
        <v>393216942</v>
      </c>
    </row>
    <row r="388" spans="1:7" x14ac:dyDescent="0.25">
      <c r="A388" s="4">
        <v>387</v>
      </c>
      <c r="B388" s="5">
        <v>13980122</v>
      </c>
      <c r="C388" s="4">
        <f>MATCH(Table3[[#This Row],[تاریخ]],Table3[تاریخ],0)</f>
        <v>387</v>
      </c>
      <c r="D388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388" s="4" t="str">
        <f>LEFT(Table3[[#This Row],[تاریخ]],4)</f>
        <v>1398</v>
      </c>
      <c r="F388" s="4" t="str">
        <f>MID(Table3[[#This Row],[تاریخ]],5,2)</f>
        <v>01</v>
      </c>
      <c r="G388" s="42">
        <v>574668835</v>
      </c>
    </row>
    <row r="389" spans="1:7" x14ac:dyDescent="0.25">
      <c r="A389" s="4">
        <v>388</v>
      </c>
      <c r="B389" s="5">
        <v>13980123</v>
      </c>
      <c r="C389" s="4">
        <f>MATCH(Table3[[#This Row],[تاریخ]],Table3[تاریخ],0)</f>
        <v>388</v>
      </c>
      <c r="D389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389" s="4" t="str">
        <f>LEFT(Table3[[#This Row],[تاریخ]],4)</f>
        <v>1398</v>
      </c>
      <c r="F389" s="4" t="str">
        <f>MID(Table3[[#This Row],[تاریخ]],5,2)</f>
        <v>01</v>
      </c>
      <c r="G389" s="42">
        <v>636871178</v>
      </c>
    </row>
    <row r="390" spans="1:7" x14ac:dyDescent="0.25">
      <c r="A390" s="4">
        <v>389</v>
      </c>
      <c r="B390" s="5">
        <v>13980124</v>
      </c>
      <c r="C390" s="4">
        <f>MATCH(Table3[[#This Row],[تاریخ]],Table3[تاریخ],0)</f>
        <v>389</v>
      </c>
      <c r="D390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390" s="4" t="str">
        <f>LEFT(Table3[[#This Row],[تاریخ]],4)</f>
        <v>1398</v>
      </c>
      <c r="F390" s="4" t="str">
        <f>MID(Table3[[#This Row],[تاریخ]],5,2)</f>
        <v>01</v>
      </c>
      <c r="G390" s="42">
        <v>496230688</v>
      </c>
    </row>
    <row r="391" spans="1:7" x14ac:dyDescent="0.25">
      <c r="A391" s="4">
        <v>390</v>
      </c>
      <c r="B391" s="5">
        <v>13980125</v>
      </c>
      <c r="C391" s="4">
        <f>MATCH(Table3[[#This Row],[تاریخ]],Table3[تاریخ],0)</f>
        <v>390</v>
      </c>
      <c r="D391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391" s="4" t="str">
        <f>LEFT(Table3[[#This Row],[تاریخ]],4)</f>
        <v>1398</v>
      </c>
      <c r="F391" s="4" t="str">
        <f>MID(Table3[[#This Row],[تاریخ]],5,2)</f>
        <v>01</v>
      </c>
      <c r="G391" s="42">
        <v>458089745</v>
      </c>
    </row>
    <row r="392" spans="1:7" x14ac:dyDescent="0.25">
      <c r="A392" s="4">
        <v>391</v>
      </c>
      <c r="B392" s="5">
        <v>13980126</v>
      </c>
      <c r="C392" s="4">
        <f>MATCH(Table3[[#This Row],[تاریخ]],Table3[تاریخ],0)</f>
        <v>391</v>
      </c>
      <c r="D392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392" s="4" t="str">
        <f>LEFT(Table3[[#This Row],[تاریخ]],4)</f>
        <v>1398</v>
      </c>
      <c r="F392" s="4" t="str">
        <f>MID(Table3[[#This Row],[تاریخ]],5,2)</f>
        <v>01</v>
      </c>
      <c r="G392" s="42">
        <v>827921433</v>
      </c>
    </row>
    <row r="393" spans="1:7" x14ac:dyDescent="0.25">
      <c r="A393" s="4">
        <v>392</v>
      </c>
      <c r="B393" s="5">
        <v>13980127</v>
      </c>
      <c r="C393" s="4">
        <f>MATCH(Table3[[#This Row],[تاریخ]],Table3[تاریخ],0)</f>
        <v>392</v>
      </c>
      <c r="D393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393" s="4" t="str">
        <f>LEFT(Table3[[#This Row],[تاریخ]],4)</f>
        <v>1398</v>
      </c>
      <c r="F393" s="4" t="str">
        <f>MID(Table3[[#This Row],[تاریخ]],5,2)</f>
        <v>01</v>
      </c>
      <c r="G393" s="42">
        <v>714836893</v>
      </c>
    </row>
    <row r="394" spans="1:7" x14ac:dyDescent="0.25">
      <c r="A394" s="4">
        <v>393</v>
      </c>
      <c r="B394" s="5">
        <v>13980128</v>
      </c>
      <c r="C394" s="4">
        <f>MATCH(Table3[[#This Row],[تاریخ]],Table3[تاریخ],0)</f>
        <v>393</v>
      </c>
      <c r="D394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394" s="4" t="str">
        <f>LEFT(Table3[[#This Row],[تاریخ]],4)</f>
        <v>1398</v>
      </c>
      <c r="F394" s="4" t="str">
        <f>MID(Table3[[#This Row],[تاریخ]],5,2)</f>
        <v>01</v>
      </c>
      <c r="G394" s="42">
        <v>953131987</v>
      </c>
    </row>
    <row r="395" spans="1:7" x14ac:dyDescent="0.25">
      <c r="A395" s="4">
        <v>394</v>
      </c>
      <c r="B395" s="5">
        <v>13980129</v>
      </c>
      <c r="C395" s="4">
        <f>MATCH(Table3[[#This Row],[تاریخ]],Table3[تاریخ],0)</f>
        <v>394</v>
      </c>
      <c r="D395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395" s="4" t="str">
        <f>LEFT(Table3[[#This Row],[تاریخ]],4)</f>
        <v>1398</v>
      </c>
      <c r="F395" s="4" t="str">
        <f>MID(Table3[[#This Row],[تاریخ]],5,2)</f>
        <v>01</v>
      </c>
      <c r="G395" s="42">
        <v>463402841</v>
      </c>
    </row>
    <row r="396" spans="1:7" x14ac:dyDescent="0.25">
      <c r="A396" s="4">
        <v>395</v>
      </c>
      <c r="B396" s="5">
        <v>13980130</v>
      </c>
      <c r="C396" s="4">
        <f>MATCH(Table3[[#This Row],[تاریخ]],Table3[تاریخ],0)</f>
        <v>395</v>
      </c>
      <c r="D396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396" s="4" t="str">
        <f>LEFT(Table3[[#This Row],[تاریخ]],4)</f>
        <v>1398</v>
      </c>
      <c r="F396" s="4" t="str">
        <f>MID(Table3[[#This Row],[تاریخ]],5,2)</f>
        <v>01</v>
      </c>
      <c r="G396" s="42">
        <v>461830592</v>
      </c>
    </row>
    <row r="397" spans="1:7" x14ac:dyDescent="0.25">
      <c r="A397" s="4">
        <v>396</v>
      </c>
      <c r="B397" s="5">
        <v>13980131</v>
      </c>
      <c r="C397" s="4">
        <f>MATCH(Table3[[#This Row],[تاریخ]],Table3[تاریخ],0)</f>
        <v>396</v>
      </c>
      <c r="D397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397" s="4" t="str">
        <f>LEFT(Table3[[#This Row],[تاریخ]],4)</f>
        <v>1398</v>
      </c>
      <c r="F397" s="4" t="str">
        <f>MID(Table3[[#This Row],[تاریخ]],5,2)</f>
        <v>01</v>
      </c>
      <c r="G397" s="42">
        <v>541124452</v>
      </c>
    </row>
    <row r="398" spans="1:7" x14ac:dyDescent="0.25">
      <c r="A398" s="4">
        <v>397</v>
      </c>
      <c r="B398" s="5">
        <v>13980201</v>
      </c>
      <c r="C398" s="4">
        <f>MATCH(Table3[[#This Row],[تاریخ]],Table3[تاریخ],0)</f>
        <v>397</v>
      </c>
      <c r="D398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398" s="4" t="str">
        <f>LEFT(Table3[[#This Row],[تاریخ]],4)</f>
        <v>1398</v>
      </c>
      <c r="F398" s="4" t="str">
        <f>MID(Table3[[#This Row],[تاریخ]],5,2)</f>
        <v>02</v>
      </c>
      <c r="G398" s="42">
        <v>911926465</v>
      </c>
    </row>
    <row r="399" spans="1:7" x14ac:dyDescent="0.25">
      <c r="A399" s="4">
        <v>398</v>
      </c>
      <c r="B399" s="5">
        <v>13980202</v>
      </c>
      <c r="C399" s="4">
        <f>MATCH(Table3[[#This Row],[تاریخ]],Table3[تاریخ],0)</f>
        <v>398</v>
      </c>
      <c r="D399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399" s="4" t="str">
        <f>LEFT(Table3[[#This Row],[تاریخ]],4)</f>
        <v>1398</v>
      </c>
      <c r="F399" s="4" t="str">
        <f>MID(Table3[[#This Row],[تاریخ]],5,2)</f>
        <v>02</v>
      </c>
      <c r="G399" s="42">
        <v>634789907</v>
      </c>
    </row>
    <row r="400" spans="1:7" x14ac:dyDescent="0.25">
      <c r="A400" s="4">
        <v>399</v>
      </c>
      <c r="B400" s="5">
        <v>13980203</v>
      </c>
      <c r="C400" s="4">
        <f>MATCH(Table3[[#This Row],[تاریخ]],Table3[تاریخ],0)</f>
        <v>399</v>
      </c>
      <c r="D400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400" s="4" t="str">
        <f>LEFT(Table3[[#This Row],[تاریخ]],4)</f>
        <v>1398</v>
      </c>
      <c r="F400" s="4" t="str">
        <f>MID(Table3[[#This Row],[تاریخ]],5,2)</f>
        <v>02</v>
      </c>
      <c r="G400" s="42">
        <v>185208252</v>
      </c>
    </row>
    <row r="401" spans="1:7" x14ac:dyDescent="0.25">
      <c r="A401" s="4">
        <v>400</v>
      </c>
      <c r="B401" s="5">
        <v>13980204</v>
      </c>
      <c r="C401" s="4">
        <f>MATCH(Table3[[#This Row],[تاریخ]],Table3[تاریخ],0)</f>
        <v>400</v>
      </c>
      <c r="D401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401" s="4" t="str">
        <f>LEFT(Table3[[#This Row],[تاریخ]],4)</f>
        <v>1398</v>
      </c>
      <c r="F401" s="4" t="str">
        <f>MID(Table3[[#This Row],[تاریخ]],5,2)</f>
        <v>02</v>
      </c>
      <c r="G401" s="42">
        <v>481055531</v>
      </c>
    </row>
    <row r="402" spans="1:7" x14ac:dyDescent="0.25">
      <c r="A402" s="4">
        <v>401</v>
      </c>
      <c r="B402" s="5">
        <v>13980205</v>
      </c>
      <c r="C402" s="4">
        <f>MATCH(Table3[[#This Row],[تاریخ]],Table3[تاریخ],0)</f>
        <v>401</v>
      </c>
      <c r="D402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402" s="4" t="str">
        <f>LEFT(Table3[[#This Row],[تاریخ]],4)</f>
        <v>1398</v>
      </c>
      <c r="F402" s="4" t="str">
        <f>MID(Table3[[#This Row],[تاریخ]],5,2)</f>
        <v>02</v>
      </c>
      <c r="G402" s="42">
        <v>673185928</v>
      </c>
    </row>
    <row r="403" spans="1:7" x14ac:dyDescent="0.25">
      <c r="A403" s="4">
        <v>402</v>
      </c>
      <c r="B403" s="5">
        <v>13980206</v>
      </c>
      <c r="C403" s="4">
        <f>MATCH(Table3[[#This Row],[تاریخ]],Table3[تاریخ],0)</f>
        <v>402</v>
      </c>
      <c r="D403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403" s="4" t="str">
        <f>LEFT(Table3[[#This Row],[تاریخ]],4)</f>
        <v>1398</v>
      </c>
      <c r="F403" s="4" t="str">
        <f>MID(Table3[[#This Row],[تاریخ]],5,2)</f>
        <v>02</v>
      </c>
      <c r="G403" s="42">
        <v>811911162</v>
      </c>
    </row>
    <row r="404" spans="1:7" x14ac:dyDescent="0.25">
      <c r="A404" s="4">
        <v>403</v>
      </c>
      <c r="B404" s="5">
        <v>13980207</v>
      </c>
      <c r="C404" s="4">
        <f>MATCH(Table3[[#This Row],[تاریخ]],Table3[تاریخ],0)</f>
        <v>403</v>
      </c>
      <c r="D404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404" s="4" t="str">
        <f>LEFT(Table3[[#This Row],[تاریخ]],4)</f>
        <v>1398</v>
      </c>
      <c r="F404" s="4" t="str">
        <f>MID(Table3[[#This Row],[تاریخ]],5,2)</f>
        <v>02</v>
      </c>
      <c r="G404" s="42">
        <v>411665579</v>
      </c>
    </row>
    <row r="405" spans="1:7" x14ac:dyDescent="0.25">
      <c r="A405" s="4">
        <v>404</v>
      </c>
      <c r="B405" s="5">
        <v>13980208</v>
      </c>
      <c r="C405" s="4">
        <f>MATCH(Table3[[#This Row],[تاریخ]],Table3[تاریخ],0)</f>
        <v>404</v>
      </c>
      <c r="D405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405" s="4" t="str">
        <f>LEFT(Table3[[#This Row],[تاریخ]],4)</f>
        <v>1398</v>
      </c>
      <c r="F405" s="4" t="str">
        <f>MID(Table3[[#This Row],[تاریخ]],5,2)</f>
        <v>02</v>
      </c>
      <c r="G405" s="42">
        <v>975112499</v>
      </c>
    </row>
    <row r="406" spans="1:7" x14ac:dyDescent="0.25">
      <c r="A406" s="4">
        <v>405</v>
      </c>
      <c r="B406" s="5">
        <v>13980209</v>
      </c>
      <c r="C406" s="4">
        <f>MATCH(Table3[[#This Row],[تاریخ]],Table3[تاریخ],0)</f>
        <v>405</v>
      </c>
      <c r="D406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406" s="4" t="str">
        <f>LEFT(Table3[[#This Row],[تاریخ]],4)</f>
        <v>1398</v>
      </c>
      <c r="F406" s="4" t="str">
        <f>MID(Table3[[#This Row],[تاریخ]],5,2)</f>
        <v>02</v>
      </c>
      <c r="G406" s="42">
        <v>217637690</v>
      </c>
    </row>
    <row r="407" spans="1:7" x14ac:dyDescent="0.25">
      <c r="A407" s="4">
        <v>406</v>
      </c>
      <c r="B407" s="5">
        <v>13980210</v>
      </c>
      <c r="C407" s="4">
        <f>MATCH(Table3[[#This Row],[تاریخ]],Table3[تاریخ],0)</f>
        <v>406</v>
      </c>
      <c r="D407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407" s="4" t="str">
        <f>LEFT(Table3[[#This Row],[تاریخ]],4)</f>
        <v>1398</v>
      </c>
      <c r="F407" s="4" t="str">
        <f>MID(Table3[[#This Row],[تاریخ]],5,2)</f>
        <v>02</v>
      </c>
      <c r="G407" s="42">
        <v>532860660</v>
      </c>
    </row>
    <row r="408" spans="1:7" x14ac:dyDescent="0.25">
      <c r="A408" s="4">
        <v>407</v>
      </c>
      <c r="B408" s="5">
        <v>13980211</v>
      </c>
      <c r="C408" s="4">
        <f>MATCH(Table3[[#This Row],[تاریخ]],Table3[تاریخ],0)</f>
        <v>407</v>
      </c>
      <c r="D408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408" s="4" t="str">
        <f>LEFT(Table3[[#This Row],[تاریخ]],4)</f>
        <v>1398</v>
      </c>
      <c r="F408" s="4" t="str">
        <f>MID(Table3[[#This Row],[تاریخ]],5,2)</f>
        <v>02</v>
      </c>
      <c r="G408" s="42">
        <v>849442188</v>
      </c>
    </row>
    <row r="409" spans="1:7" x14ac:dyDescent="0.25">
      <c r="A409" s="4">
        <v>408</v>
      </c>
      <c r="B409" s="5">
        <v>13980212</v>
      </c>
      <c r="C409" s="4">
        <f>MATCH(Table3[[#This Row],[تاریخ]],Table3[تاریخ],0)</f>
        <v>408</v>
      </c>
      <c r="D409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409" s="4" t="str">
        <f>LEFT(Table3[[#This Row],[تاریخ]],4)</f>
        <v>1398</v>
      </c>
      <c r="F409" s="4" t="str">
        <f>MID(Table3[[#This Row],[تاریخ]],5,2)</f>
        <v>02</v>
      </c>
      <c r="G409" s="42">
        <v>448793484</v>
      </c>
    </row>
    <row r="410" spans="1:7" x14ac:dyDescent="0.25">
      <c r="A410" s="4">
        <v>409</v>
      </c>
      <c r="B410" s="5">
        <v>13980213</v>
      </c>
      <c r="C410" s="4">
        <f>MATCH(Table3[[#This Row],[تاریخ]],Table3[تاریخ],0)</f>
        <v>409</v>
      </c>
      <c r="D410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410" s="4" t="str">
        <f>LEFT(Table3[[#This Row],[تاریخ]],4)</f>
        <v>1398</v>
      </c>
      <c r="F410" s="4" t="str">
        <f>MID(Table3[[#This Row],[تاریخ]],5,2)</f>
        <v>02</v>
      </c>
      <c r="G410" s="42">
        <v>859260299</v>
      </c>
    </row>
    <row r="411" spans="1:7" x14ac:dyDescent="0.25">
      <c r="A411" s="4">
        <v>410</v>
      </c>
      <c r="B411" s="5">
        <v>13980214</v>
      </c>
      <c r="C411" s="4">
        <f>MATCH(Table3[[#This Row],[تاریخ]],Table3[تاریخ],0)</f>
        <v>410</v>
      </c>
      <c r="D411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411" s="4" t="str">
        <f>LEFT(Table3[[#This Row],[تاریخ]],4)</f>
        <v>1398</v>
      </c>
      <c r="F411" s="4" t="str">
        <f>MID(Table3[[#This Row],[تاریخ]],5,2)</f>
        <v>02</v>
      </c>
      <c r="G411" s="42">
        <v>928233277</v>
      </c>
    </row>
    <row r="412" spans="1:7" x14ac:dyDescent="0.25">
      <c r="A412" s="4">
        <v>411</v>
      </c>
      <c r="B412" s="5">
        <v>13980215</v>
      </c>
      <c r="C412" s="4">
        <f>MATCH(Table3[[#This Row],[تاریخ]],Table3[تاریخ],0)</f>
        <v>411</v>
      </c>
      <c r="D412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412" s="4" t="str">
        <f>LEFT(Table3[[#This Row],[تاریخ]],4)</f>
        <v>1398</v>
      </c>
      <c r="F412" s="4" t="str">
        <f>MID(Table3[[#This Row],[تاریخ]],5,2)</f>
        <v>02</v>
      </c>
      <c r="G412" s="42">
        <v>690098765</v>
      </c>
    </row>
    <row r="413" spans="1:7" x14ac:dyDescent="0.25">
      <c r="A413" s="4">
        <v>412</v>
      </c>
      <c r="B413" s="5">
        <v>13980216</v>
      </c>
      <c r="C413" s="4">
        <f>MATCH(Table3[[#This Row],[تاریخ]],Table3[تاریخ],0)</f>
        <v>412</v>
      </c>
      <c r="D413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413" s="4" t="str">
        <f>LEFT(Table3[[#This Row],[تاریخ]],4)</f>
        <v>1398</v>
      </c>
      <c r="F413" s="4" t="str">
        <f>MID(Table3[[#This Row],[تاریخ]],5,2)</f>
        <v>02</v>
      </c>
      <c r="G413" s="42">
        <v>189211278</v>
      </c>
    </row>
    <row r="414" spans="1:7" x14ac:dyDescent="0.25">
      <c r="A414" s="4">
        <v>413</v>
      </c>
      <c r="B414" s="5">
        <v>13980217</v>
      </c>
      <c r="C414" s="4">
        <f>MATCH(Table3[[#This Row],[تاریخ]],Table3[تاریخ],0)</f>
        <v>413</v>
      </c>
      <c r="D414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414" s="4" t="str">
        <f>LEFT(Table3[[#This Row],[تاریخ]],4)</f>
        <v>1398</v>
      </c>
      <c r="F414" s="4" t="str">
        <f>MID(Table3[[#This Row],[تاریخ]],5,2)</f>
        <v>02</v>
      </c>
      <c r="G414" s="42">
        <v>905960000</v>
      </c>
    </row>
    <row r="415" spans="1:7" x14ac:dyDescent="0.25">
      <c r="A415" s="4">
        <v>414</v>
      </c>
      <c r="B415" s="5">
        <v>13980218</v>
      </c>
      <c r="C415" s="4">
        <f>MATCH(Table3[[#This Row],[تاریخ]],Table3[تاریخ],0)</f>
        <v>414</v>
      </c>
      <c r="D415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415" s="4" t="str">
        <f>LEFT(Table3[[#This Row],[تاریخ]],4)</f>
        <v>1398</v>
      </c>
      <c r="F415" s="4" t="str">
        <f>MID(Table3[[#This Row],[تاریخ]],5,2)</f>
        <v>02</v>
      </c>
      <c r="G415" s="42">
        <v>215625452</v>
      </c>
    </row>
    <row r="416" spans="1:7" x14ac:dyDescent="0.25">
      <c r="A416" s="4">
        <v>415</v>
      </c>
      <c r="B416" s="5">
        <v>13980219</v>
      </c>
      <c r="C416" s="4">
        <f>MATCH(Table3[[#This Row],[تاریخ]],Table3[تاریخ],0)</f>
        <v>415</v>
      </c>
      <c r="D416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416" s="4" t="str">
        <f>LEFT(Table3[[#This Row],[تاریخ]],4)</f>
        <v>1398</v>
      </c>
      <c r="F416" s="4" t="str">
        <f>MID(Table3[[#This Row],[تاریخ]],5,2)</f>
        <v>02</v>
      </c>
      <c r="G416" s="42">
        <v>128383551</v>
      </c>
    </row>
    <row r="417" spans="1:7" x14ac:dyDescent="0.25">
      <c r="A417" s="4">
        <v>416</v>
      </c>
      <c r="B417" s="5">
        <v>13980220</v>
      </c>
      <c r="C417" s="4">
        <f>MATCH(Table3[[#This Row],[تاریخ]],Table3[تاریخ],0)</f>
        <v>416</v>
      </c>
      <c r="D417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417" s="4" t="str">
        <f>LEFT(Table3[[#This Row],[تاریخ]],4)</f>
        <v>1398</v>
      </c>
      <c r="F417" s="4" t="str">
        <f>MID(Table3[[#This Row],[تاریخ]],5,2)</f>
        <v>02</v>
      </c>
      <c r="G417" s="42">
        <v>755974463</v>
      </c>
    </row>
    <row r="418" spans="1:7" x14ac:dyDescent="0.25">
      <c r="A418" s="4">
        <v>417</v>
      </c>
      <c r="B418" s="5">
        <v>13980221</v>
      </c>
      <c r="C418" s="4">
        <f>MATCH(Table3[[#This Row],[تاریخ]],Table3[تاریخ],0)</f>
        <v>417</v>
      </c>
      <c r="D418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418" s="4" t="str">
        <f>LEFT(Table3[[#This Row],[تاریخ]],4)</f>
        <v>1398</v>
      </c>
      <c r="F418" s="4" t="str">
        <f>MID(Table3[[#This Row],[تاریخ]],5,2)</f>
        <v>02</v>
      </c>
      <c r="G418" s="42">
        <v>175044171</v>
      </c>
    </row>
    <row r="419" spans="1:7" x14ac:dyDescent="0.25">
      <c r="A419" s="4">
        <v>418</v>
      </c>
      <c r="B419" s="5">
        <v>13980222</v>
      </c>
      <c r="C419" s="4">
        <f>MATCH(Table3[[#This Row],[تاریخ]],Table3[تاریخ],0)</f>
        <v>418</v>
      </c>
      <c r="D419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419" s="4" t="str">
        <f>LEFT(Table3[[#This Row],[تاریخ]],4)</f>
        <v>1398</v>
      </c>
      <c r="F419" s="4" t="str">
        <f>MID(Table3[[#This Row],[تاریخ]],5,2)</f>
        <v>02</v>
      </c>
      <c r="G419" s="42">
        <v>597365906</v>
      </c>
    </row>
    <row r="420" spans="1:7" x14ac:dyDescent="0.25">
      <c r="A420" s="4">
        <v>419</v>
      </c>
      <c r="B420" s="5">
        <v>13980223</v>
      </c>
      <c r="C420" s="4">
        <f>MATCH(Table3[[#This Row],[تاریخ]],Table3[تاریخ],0)</f>
        <v>419</v>
      </c>
      <c r="D420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420" s="4" t="str">
        <f>LEFT(Table3[[#This Row],[تاریخ]],4)</f>
        <v>1398</v>
      </c>
      <c r="F420" s="4" t="str">
        <f>MID(Table3[[#This Row],[تاریخ]],5,2)</f>
        <v>02</v>
      </c>
      <c r="G420" s="42">
        <v>404839918</v>
      </c>
    </row>
    <row r="421" spans="1:7" x14ac:dyDescent="0.25">
      <c r="A421" s="4">
        <v>420</v>
      </c>
      <c r="B421" s="5">
        <v>13980224</v>
      </c>
      <c r="C421" s="4">
        <f>MATCH(Table3[[#This Row],[تاریخ]],Table3[تاریخ],0)</f>
        <v>420</v>
      </c>
      <c r="D421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421" s="4" t="str">
        <f>LEFT(Table3[[#This Row],[تاریخ]],4)</f>
        <v>1398</v>
      </c>
      <c r="F421" s="4" t="str">
        <f>MID(Table3[[#This Row],[تاریخ]],5,2)</f>
        <v>02</v>
      </c>
      <c r="G421" s="42">
        <v>796721932</v>
      </c>
    </row>
    <row r="422" spans="1:7" x14ac:dyDescent="0.25">
      <c r="A422" s="4">
        <v>421</v>
      </c>
      <c r="B422" s="5">
        <v>13980225</v>
      </c>
      <c r="C422" s="4">
        <f>MATCH(Table3[[#This Row],[تاریخ]],Table3[تاریخ],0)</f>
        <v>421</v>
      </c>
      <c r="D422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422" s="4" t="str">
        <f>LEFT(Table3[[#This Row],[تاریخ]],4)</f>
        <v>1398</v>
      </c>
      <c r="F422" s="4" t="str">
        <f>MID(Table3[[#This Row],[تاریخ]],5,2)</f>
        <v>02</v>
      </c>
      <c r="G422" s="42">
        <v>829736253</v>
      </c>
    </row>
    <row r="423" spans="1:7" x14ac:dyDescent="0.25">
      <c r="A423" s="4">
        <v>422</v>
      </c>
      <c r="B423" s="5">
        <v>13980226</v>
      </c>
      <c r="C423" s="4">
        <f>MATCH(Table3[[#This Row],[تاریخ]],Table3[تاریخ],0)</f>
        <v>422</v>
      </c>
      <c r="D423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423" s="4" t="str">
        <f>LEFT(Table3[[#This Row],[تاریخ]],4)</f>
        <v>1398</v>
      </c>
      <c r="F423" s="4" t="str">
        <f>MID(Table3[[#This Row],[تاریخ]],5,2)</f>
        <v>02</v>
      </c>
      <c r="G423" s="42">
        <v>472627773</v>
      </c>
    </row>
    <row r="424" spans="1:7" x14ac:dyDescent="0.25">
      <c r="A424" s="4">
        <v>423</v>
      </c>
      <c r="B424" s="5">
        <v>13980227</v>
      </c>
      <c r="C424" s="4">
        <f>MATCH(Table3[[#This Row],[تاریخ]],Table3[تاریخ],0)</f>
        <v>423</v>
      </c>
      <c r="D424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424" s="4" t="str">
        <f>LEFT(Table3[[#This Row],[تاریخ]],4)</f>
        <v>1398</v>
      </c>
      <c r="F424" s="4" t="str">
        <f>MID(Table3[[#This Row],[تاریخ]],5,2)</f>
        <v>02</v>
      </c>
      <c r="G424" s="42">
        <v>819627597</v>
      </c>
    </row>
    <row r="425" spans="1:7" x14ac:dyDescent="0.25">
      <c r="A425" s="4">
        <v>424</v>
      </c>
      <c r="B425" s="5">
        <v>13980228</v>
      </c>
      <c r="C425" s="4">
        <f>MATCH(Table3[[#This Row],[تاریخ]],Table3[تاریخ],0)</f>
        <v>424</v>
      </c>
      <c r="D425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425" s="4" t="str">
        <f>LEFT(Table3[[#This Row],[تاریخ]],4)</f>
        <v>1398</v>
      </c>
      <c r="F425" s="4" t="str">
        <f>MID(Table3[[#This Row],[تاریخ]],5,2)</f>
        <v>02</v>
      </c>
      <c r="G425" s="42">
        <v>715196135</v>
      </c>
    </row>
    <row r="426" spans="1:7" x14ac:dyDescent="0.25">
      <c r="A426" s="4">
        <v>425</v>
      </c>
      <c r="B426" s="5">
        <v>13980229</v>
      </c>
      <c r="C426" s="4">
        <f>MATCH(Table3[[#This Row],[تاریخ]],Table3[تاریخ],0)</f>
        <v>425</v>
      </c>
      <c r="D426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426" s="4" t="str">
        <f>LEFT(Table3[[#This Row],[تاریخ]],4)</f>
        <v>1398</v>
      </c>
      <c r="F426" s="4" t="str">
        <f>MID(Table3[[#This Row],[تاریخ]],5,2)</f>
        <v>02</v>
      </c>
      <c r="G426" s="42">
        <v>336908320</v>
      </c>
    </row>
    <row r="427" spans="1:7" x14ac:dyDescent="0.25">
      <c r="A427" s="4">
        <v>426</v>
      </c>
      <c r="B427" s="5">
        <v>13980230</v>
      </c>
      <c r="C427" s="4">
        <f>MATCH(Table3[[#This Row],[تاریخ]],Table3[تاریخ],0)</f>
        <v>426</v>
      </c>
      <c r="D427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427" s="4" t="str">
        <f>LEFT(Table3[[#This Row],[تاریخ]],4)</f>
        <v>1398</v>
      </c>
      <c r="F427" s="4" t="str">
        <f>MID(Table3[[#This Row],[تاریخ]],5,2)</f>
        <v>02</v>
      </c>
      <c r="G427" s="42">
        <v>606598458</v>
      </c>
    </row>
    <row r="428" spans="1:7" x14ac:dyDescent="0.25">
      <c r="A428" s="4">
        <v>427</v>
      </c>
      <c r="B428" s="5">
        <v>13980231</v>
      </c>
      <c r="C428" s="4">
        <f>MATCH(Table3[[#This Row],[تاریخ]],Table3[تاریخ],0)</f>
        <v>427</v>
      </c>
      <c r="D428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428" s="4" t="str">
        <f>LEFT(Table3[[#This Row],[تاریخ]],4)</f>
        <v>1398</v>
      </c>
      <c r="F428" s="4" t="str">
        <f>MID(Table3[[#This Row],[تاریخ]],5,2)</f>
        <v>02</v>
      </c>
      <c r="G428" s="42">
        <v>534228987</v>
      </c>
    </row>
    <row r="429" spans="1:7" x14ac:dyDescent="0.25">
      <c r="A429" s="4">
        <v>428</v>
      </c>
      <c r="B429" s="5">
        <v>13980301</v>
      </c>
      <c r="C429" s="4">
        <f>MATCH(Table3[[#This Row],[تاریخ]],Table3[تاریخ],0)</f>
        <v>428</v>
      </c>
      <c r="D429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429" s="4" t="str">
        <f>LEFT(Table3[[#This Row],[تاریخ]],4)</f>
        <v>1398</v>
      </c>
      <c r="F429" s="4" t="str">
        <f>MID(Table3[[#This Row],[تاریخ]],5,2)</f>
        <v>03</v>
      </c>
      <c r="G429" s="42">
        <v>325508712</v>
      </c>
    </row>
    <row r="430" spans="1:7" x14ac:dyDescent="0.25">
      <c r="A430" s="4">
        <v>429</v>
      </c>
      <c r="B430" s="5">
        <v>13980302</v>
      </c>
      <c r="C430" s="4">
        <f>MATCH(Table3[[#This Row],[تاریخ]],Table3[تاریخ],0)</f>
        <v>429</v>
      </c>
      <c r="D430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430" s="4" t="str">
        <f>LEFT(Table3[[#This Row],[تاریخ]],4)</f>
        <v>1398</v>
      </c>
      <c r="F430" s="4" t="str">
        <f>MID(Table3[[#This Row],[تاریخ]],5,2)</f>
        <v>03</v>
      </c>
      <c r="G430" s="42">
        <v>194727536</v>
      </c>
    </row>
    <row r="431" spans="1:7" x14ac:dyDescent="0.25">
      <c r="A431" s="4">
        <v>430</v>
      </c>
      <c r="B431" s="5">
        <v>13980303</v>
      </c>
      <c r="C431" s="4">
        <f>MATCH(Table3[[#This Row],[تاریخ]],Table3[تاریخ],0)</f>
        <v>430</v>
      </c>
      <c r="D431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431" s="4" t="str">
        <f>LEFT(Table3[[#This Row],[تاریخ]],4)</f>
        <v>1398</v>
      </c>
      <c r="F431" s="4" t="str">
        <f>MID(Table3[[#This Row],[تاریخ]],5,2)</f>
        <v>03</v>
      </c>
      <c r="G431" s="42">
        <v>895092840</v>
      </c>
    </row>
    <row r="432" spans="1:7" x14ac:dyDescent="0.25">
      <c r="A432" s="4">
        <v>431</v>
      </c>
      <c r="B432" s="5">
        <v>13980304</v>
      </c>
      <c r="C432" s="4">
        <f>MATCH(Table3[[#This Row],[تاریخ]],Table3[تاریخ],0)</f>
        <v>431</v>
      </c>
      <c r="D432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432" s="4" t="str">
        <f>LEFT(Table3[[#This Row],[تاریخ]],4)</f>
        <v>1398</v>
      </c>
      <c r="F432" s="4" t="str">
        <f>MID(Table3[[#This Row],[تاریخ]],5,2)</f>
        <v>03</v>
      </c>
      <c r="G432" s="42">
        <v>988229523</v>
      </c>
    </row>
    <row r="433" spans="1:7" x14ac:dyDescent="0.25">
      <c r="A433" s="4">
        <v>432</v>
      </c>
      <c r="B433" s="5">
        <v>13980305</v>
      </c>
      <c r="C433" s="4">
        <f>MATCH(Table3[[#This Row],[تاریخ]],Table3[تاریخ],0)</f>
        <v>432</v>
      </c>
      <c r="D433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433" s="4" t="str">
        <f>LEFT(Table3[[#This Row],[تاریخ]],4)</f>
        <v>1398</v>
      </c>
      <c r="F433" s="4" t="str">
        <f>MID(Table3[[#This Row],[تاریخ]],5,2)</f>
        <v>03</v>
      </c>
      <c r="G433" s="42">
        <v>501458449</v>
      </c>
    </row>
    <row r="434" spans="1:7" x14ac:dyDescent="0.25">
      <c r="A434" s="4">
        <v>433</v>
      </c>
      <c r="B434" s="5">
        <v>13980306</v>
      </c>
      <c r="C434" s="4">
        <f>MATCH(Table3[[#This Row],[تاریخ]],Table3[تاریخ],0)</f>
        <v>433</v>
      </c>
      <c r="D434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434" s="4" t="str">
        <f>LEFT(Table3[[#This Row],[تاریخ]],4)</f>
        <v>1398</v>
      </c>
      <c r="F434" s="4" t="str">
        <f>MID(Table3[[#This Row],[تاریخ]],5,2)</f>
        <v>03</v>
      </c>
      <c r="G434" s="42">
        <v>404554196</v>
      </c>
    </row>
    <row r="435" spans="1:7" x14ac:dyDescent="0.25">
      <c r="A435" s="4">
        <v>434</v>
      </c>
      <c r="B435" s="5">
        <v>13980307</v>
      </c>
      <c r="C435" s="4">
        <f>MATCH(Table3[[#This Row],[تاریخ]],Table3[تاریخ],0)</f>
        <v>434</v>
      </c>
      <c r="D435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435" s="4" t="str">
        <f>LEFT(Table3[[#This Row],[تاریخ]],4)</f>
        <v>1398</v>
      </c>
      <c r="F435" s="4" t="str">
        <f>MID(Table3[[#This Row],[تاریخ]],5,2)</f>
        <v>03</v>
      </c>
      <c r="G435" s="42">
        <v>316316083</v>
      </c>
    </row>
    <row r="436" spans="1:7" x14ac:dyDescent="0.25">
      <c r="A436" s="4">
        <v>435</v>
      </c>
      <c r="B436" s="5">
        <v>13980308</v>
      </c>
      <c r="C436" s="4">
        <f>MATCH(Table3[[#This Row],[تاریخ]],Table3[تاریخ],0)</f>
        <v>435</v>
      </c>
      <c r="D436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436" s="4" t="str">
        <f>LEFT(Table3[[#This Row],[تاریخ]],4)</f>
        <v>1398</v>
      </c>
      <c r="F436" s="4" t="str">
        <f>MID(Table3[[#This Row],[تاریخ]],5,2)</f>
        <v>03</v>
      </c>
      <c r="G436" s="42">
        <v>735774980</v>
      </c>
    </row>
    <row r="437" spans="1:7" x14ac:dyDescent="0.25">
      <c r="A437" s="4">
        <v>436</v>
      </c>
      <c r="B437" s="5">
        <v>13980309</v>
      </c>
      <c r="C437" s="4">
        <f>MATCH(Table3[[#This Row],[تاریخ]],Table3[تاریخ],0)</f>
        <v>436</v>
      </c>
      <c r="D437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437" s="4" t="str">
        <f>LEFT(Table3[[#This Row],[تاریخ]],4)</f>
        <v>1398</v>
      </c>
      <c r="F437" s="4" t="str">
        <f>MID(Table3[[#This Row],[تاریخ]],5,2)</f>
        <v>03</v>
      </c>
      <c r="G437" s="42">
        <v>528462798</v>
      </c>
    </row>
    <row r="438" spans="1:7" x14ac:dyDescent="0.25">
      <c r="A438" s="4">
        <v>437</v>
      </c>
      <c r="B438" s="5">
        <v>13980310</v>
      </c>
      <c r="C438" s="4">
        <f>MATCH(Table3[[#This Row],[تاریخ]],Table3[تاریخ],0)</f>
        <v>437</v>
      </c>
      <c r="D438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438" s="4" t="str">
        <f>LEFT(Table3[[#This Row],[تاریخ]],4)</f>
        <v>1398</v>
      </c>
      <c r="F438" s="4" t="str">
        <f>MID(Table3[[#This Row],[تاریخ]],5,2)</f>
        <v>03</v>
      </c>
      <c r="G438" s="42">
        <v>637525818</v>
      </c>
    </row>
    <row r="439" spans="1:7" x14ac:dyDescent="0.25">
      <c r="A439" s="4">
        <v>438</v>
      </c>
      <c r="B439" s="5">
        <v>13980311</v>
      </c>
      <c r="C439" s="4">
        <f>MATCH(Table3[[#This Row],[تاریخ]],Table3[تاریخ],0)</f>
        <v>438</v>
      </c>
      <c r="D439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439" s="4" t="str">
        <f>LEFT(Table3[[#This Row],[تاریخ]],4)</f>
        <v>1398</v>
      </c>
      <c r="F439" s="4" t="str">
        <f>MID(Table3[[#This Row],[تاریخ]],5,2)</f>
        <v>03</v>
      </c>
      <c r="G439" s="42">
        <v>235381298</v>
      </c>
    </row>
    <row r="440" spans="1:7" x14ac:dyDescent="0.25">
      <c r="A440" s="4">
        <v>439</v>
      </c>
      <c r="B440" s="5">
        <v>13980312</v>
      </c>
      <c r="C440" s="4">
        <f>MATCH(Table3[[#This Row],[تاریخ]],Table3[تاریخ],0)</f>
        <v>439</v>
      </c>
      <c r="D440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440" s="4" t="str">
        <f>LEFT(Table3[[#This Row],[تاریخ]],4)</f>
        <v>1398</v>
      </c>
      <c r="F440" s="4" t="str">
        <f>MID(Table3[[#This Row],[تاریخ]],5,2)</f>
        <v>03</v>
      </c>
      <c r="G440" s="42">
        <v>227462600</v>
      </c>
    </row>
    <row r="441" spans="1:7" x14ac:dyDescent="0.25">
      <c r="A441" s="4">
        <v>440</v>
      </c>
      <c r="B441" s="5">
        <v>13980313</v>
      </c>
      <c r="C441" s="4">
        <f>MATCH(Table3[[#This Row],[تاریخ]],Table3[تاریخ],0)</f>
        <v>440</v>
      </c>
      <c r="D441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441" s="4" t="str">
        <f>LEFT(Table3[[#This Row],[تاریخ]],4)</f>
        <v>1398</v>
      </c>
      <c r="F441" s="4" t="str">
        <f>MID(Table3[[#This Row],[تاریخ]],5,2)</f>
        <v>03</v>
      </c>
      <c r="G441" s="42">
        <v>106457497</v>
      </c>
    </row>
    <row r="442" spans="1:7" x14ac:dyDescent="0.25">
      <c r="A442" s="4">
        <v>441</v>
      </c>
      <c r="B442" s="5">
        <v>13980314</v>
      </c>
      <c r="C442" s="4">
        <f>MATCH(Table3[[#This Row],[تاریخ]],Table3[تاریخ],0)</f>
        <v>441</v>
      </c>
      <c r="D442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442" s="4" t="str">
        <f>LEFT(Table3[[#This Row],[تاریخ]],4)</f>
        <v>1398</v>
      </c>
      <c r="F442" s="4" t="str">
        <f>MID(Table3[[#This Row],[تاریخ]],5,2)</f>
        <v>03</v>
      </c>
      <c r="G442" s="42">
        <v>558766078</v>
      </c>
    </row>
    <row r="443" spans="1:7" x14ac:dyDescent="0.25">
      <c r="A443" s="4">
        <v>442</v>
      </c>
      <c r="B443" s="5">
        <v>13980315</v>
      </c>
      <c r="C443" s="4">
        <f>MATCH(Table3[[#This Row],[تاریخ]],Table3[تاریخ],0)</f>
        <v>442</v>
      </c>
      <c r="D443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443" s="4" t="str">
        <f>LEFT(Table3[[#This Row],[تاریخ]],4)</f>
        <v>1398</v>
      </c>
      <c r="F443" s="4" t="str">
        <f>MID(Table3[[#This Row],[تاریخ]],5,2)</f>
        <v>03</v>
      </c>
      <c r="G443" s="42">
        <v>874129128</v>
      </c>
    </row>
    <row r="444" spans="1:7" x14ac:dyDescent="0.25">
      <c r="A444" s="4">
        <v>443</v>
      </c>
      <c r="B444" s="5">
        <v>13980316</v>
      </c>
      <c r="C444" s="4">
        <f>MATCH(Table3[[#This Row],[تاریخ]],Table3[تاریخ],0)</f>
        <v>443</v>
      </c>
      <c r="D444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444" s="4" t="str">
        <f>LEFT(Table3[[#This Row],[تاریخ]],4)</f>
        <v>1398</v>
      </c>
      <c r="F444" s="4" t="str">
        <f>MID(Table3[[#This Row],[تاریخ]],5,2)</f>
        <v>03</v>
      </c>
      <c r="G444" s="42">
        <v>686183681</v>
      </c>
    </row>
    <row r="445" spans="1:7" x14ac:dyDescent="0.25">
      <c r="A445" s="4">
        <v>444</v>
      </c>
      <c r="B445" s="5">
        <v>13980317</v>
      </c>
      <c r="C445" s="4">
        <f>MATCH(Table3[[#This Row],[تاریخ]],Table3[تاریخ],0)</f>
        <v>444</v>
      </c>
      <c r="D445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445" s="4" t="str">
        <f>LEFT(Table3[[#This Row],[تاریخ]],4)</f>
        <v>1398</v>
      </c>
      <c r="F445" s="4" t="str">
        <f>MID(Table3[[#This Row],[تاریخ]],5,2)</f>
        <v>03</v>
      </c>
      <c r="G445" s="42">
        <v>676440267</v>
      </c>
    </row>
    <row r="446" spans="1:7" x14ac:dyDescent="0.25">
      <c r="A446" s="4">
        <v>445</v>
      </c>
      <c r="B446" s="5">
        <v>13980318</v>
      </c>
      <c r="C446" s="4">
        <f>MATCH(Table3[[#This Row],[تاریخ]],Table3[تاریخ],0)</f>
        <v>445</v>
      </c>
      <c r="D446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446" s="4" t="str">
        <f>LEFT(Table3[[#This Row],[تاریخ]],4)</f>
        <v>1398</v>
      </c>
      <c r="F446" s="4" t="str">
        <f>MID(Table3[[#This Row],[تاریخ]],5,2)</f>
        <v>03</v>
      </c>
      <c r="G446" s="42">
        <v>685359775</v>
      </c>
    </row>
    <row r="447" spans="1:7" x14ac:dyDescent="0.25">
      <c r="A447" s="4">
        <v>446</v>
      </c>
      <c r="B447" s="5">
        <v>13980319</v>
      </c>
      <c r="C447" s="4">
        <f>MATCH(Table3[[#This Row],[تاریخ]],Table3[تاریخ],0)</f>
        <v>446</v>
      </c>
      <c r="D447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447" s="4" t="str">
        <f>LEFT(Table3[[#This Row],[تاریخ]],4)</f>
        <v>1398</v>
      </c>
      <c r="F447" s="4" t="str">
        <f>MID(Table3[[#This Row],[تاریخ]],5,2)</f>
        <v>03</v>
      </c>
      <c r="G447" s="42">
        <v>953482918</v>
      </c>
    </row>
    <row r="448" spans="1:7" x14ac:dyDescent="0.25">
      <c r="A448" s="4">
        <v>447</v>
      </c>
      <c r="B448" s="5">
        <v>13980320</v>
      </c>
      <c r="C448" s="4">
        <f>MATCH(Table3[[#This Row],[تاریخ]],Table3[تاریخ],0)</f>
        <v>447</v>
      </c>
      <c r="D448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448" s="4" t="str">
        <f>LEFT(Table3[[#This Row],[تاریخ]],4)</f>
        <v>1398</v>
      </c>
      <c r="F448" s="4" t="str">
        <f>MID(Table3[[#This Row],[تاریخ]],5,2)</f>
        <v>03</v>
      </c>
      <c r="G448" s="42">
        <v>388450307</v>
      </c>
    </row>
    <row r="449" spans="1:7" x14ac:dyDescent="0.25">
      <c r="A449" s="4">
        <v>448</v>
      </c>
      <c r="B449" s="5">
        <v>13980321</v>
      </c>
      <c r="C449" s="4">
        <f>MATCH(Table3[[#This Row],[تاریخ]],Table3[تاریخ],0)</f>
        <v>448</v>
      </c>
      <c r="D449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449" s="4" t="str">
        <f>LEFT(Table3[[#This Row],[تاریخ]],4)</f>
        <v>1398</v>
      </c>
      <c r="F449" s="4" t="str">
        <f>MID(Table3[[#This Row],[تاریخ]],5,2)</f>
        <v>03</v>
      </c>
      <c r="G449" s="42">
        <v>573392845</v>
      </c>
    </row>
    <row r="450" spans="1:7" x14ac:dyDescent="0.25">
      <c r="A450" s="4">
        <v>449</v>
      </c>
      <c r="B450" s="5">
        <v>13980322</v>
      </c>
      <c r="C450" s="4">
        <f>MATCH(Table3[[#This Row],[تاریخ]],Table3[تاریخ],0)</f>
        <v>449</v>
      </c>
      <c r="D450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450" s="4" t="str">
        <f>LEFT(Table3[[#This Row],[تاریخ]],4)</f>
        <v>1398</v>
      </c>
      <c r="F450" s="4" t="str">
        <f>MID(Table3[[#This Row],[تاریخ]],5,2)</f>
        <v>03</v>
      </c>
      <c r="G450" s="42">
        <v>154835706</v>
      </c>
    </row>
    <row r="451" spans="1:7" x14ac:dyDescent="0.25">
      <c r="A451" s="4">
        <v>450</v>
      </c>
      <c r="B451" s="5">
        <v>13980323</v>
      </c>
      <c r="C451" s="4">
        <f>MATCH(Table3[[#This Row],[تاریخ]],Table3[تاریخ],0)</f>
        <v>450</v>
      </c>
      <c r="D451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451" s="4" t="str">
        <f>LEFT(Table3[[#This Row],[تاریخ]],4)</f>
        <v>1398</v>
      </c>
      <c r="F451" s="4" t="str">
        <f>MID(Table3[[#This Row],[تاریخ]],5,2)</f>
        <v>03</v>
      </c>
      <c r="G451" s="42">
        <v>366913689</v>
      </c>
    </row>
    <row r="452" spans="1:7" x14ac:dyDescent="0.25">
      <c r="A452" s="4">
        <v>451</v>
      </c>
      <c r="B452" s="5">
        <v>13980324</v>
      </c>
      <c r="C452" s="4">
        <f>MATCH(Table3[[#This Row],[تاریخ]],Table3[تاریخ],0)</f>
        <v>451</v>
      </c>
      <c r="D452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452" s="4" t="str">
        <f>LEFT(Table3[[#This Row],[تاریخ]],4)</f>
        <v>1398</v>
      </c>
      <c r="F452" s="4" t="str">
        <f>MID(Table3[[#This Row],[تاریخ]],5,2)</f>
        <v>03</v>
      </c>
      <c r="G452" s="42">
        <v>173117675</v>
      </c>
    </row>
    <row r="453" spans="1:7" x14ac:dyDescent="0.25">
      <c r="A453" s="4">
        <v>452</v>
      </c>
      <c r="B453" s="5">
        <v>13980325</v>
      </c>
      <c r="C453" s="4">
        <f>MATCH(Table3[[#This Row],[تاریخ]],Table3[تاریخ],0)</f>
        <v>452</v>
      </c>
      <c r="D453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453" s="4" t="str">
        <f>LEFT(Table3[[#This Row],[تاریخ]],4)</f>
        <v>1398</v>
      </c>
      <c r="F453" s="4" t="str">
        <f>MID(Table3[[#This Row],[تاریخ]],5,2)</f>
        <v>03</v>
      </c>
      <c r="G453" s="42">
        <v>769128931</v>
      </c>
    </row>
    <row r="454" spans="1:7" x14ac:dyDescent="0.25">
      <c r="A454" s="4">
        <v>453</v>
      </c>
      <c r="B454" s="5">
        <v>13980326</v>
      </c>
      <c r="C454" s="4">
        <f>MATCH(Table3[[#This Row],[تاریخ]],Table3[تاریخ],0)</f>
        <v>453</v>
      </c>
      <c r="D454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454" s="4" t="str">
        <f>LEFT(Table3[[#This Row],[تاریخ]],4)</f>
        <v>1398</v>
      </c>
      <c r="F454" s="4" t="str">
        <f>MID(Table3[[#This Row],[تاریخ]],5,2)</f>
        <v>03</v>
      </c>
      <c r="G454" s="42">
        <v>414615865</v>
      </c>
    </row>
    <row r="455" spans="1:7" x14ac:dyDescent="0.25">
      <c r="A455" s="4">
        <v>454</v>
      </c>
      <c r="B455" s="5">
        <v>13980327</v>
      </c>
      <c r="C455" s="4">
        <f>MATCH(Table3[[#This Row],[تاریخ]],Table3[تاریخ],0)</f>
        <v>454</v>
      </c>
      <c r="D455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455" s="4" t="str">
        <f>LEFT(Table3[[#This Row],[تاریخ]],4)</f>
        <v>1398</v>
      </c>
      <c r="F455" s="4" t="str">
        <f>MID(Table3[[#This Row],[تاریخ]],5,2)</f>
        <v>03</v>
      </c>
      <c r="G455" s="42">
        <v>597142530</v>
      </c>
    </row>
    <row r="456" spans="1:7" x14ac:dyDescent="0.25">
      <c r="A456" s="4">
        <v>455</v>
      </c>
      <c r="B456" s="5">
        <v>13980328</v>
      </c>
      <c r="C456" s="4">
        <f>MATCH(Table3[[#This Row],[تاریخ]],Table3[تاریخ],0)</f>
        <v>455</v>
      </c>
      <c r="D456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456" s="4" t="str">
        <f>LEFT(Table3[[#This Row],[تاریخ]],4)</f>
        <v>1398</v>
      </c>
      <c r="F456" s="4" t="str">
        <f>MID(Table3[[#This Row],[تاریخ]],5,2)</f>
        <v>03</v>
      </c>
      <c r="G456" s="42">
        <v>511075814</v>
      </c>
    </row>
    <row r="457" spans="1:7" x14ac:dyDescent="0.25">
      <c r="A457" s="4">
        <v>456</v>
      </c>
      <c r="B457" s="5">
        <v>13980329</v>
      </c>
      <c r="C457" s="4">
        <f>MATCH(Table3[[#This Row],[تاریخ]],Table3[تاریخ],0)</f>
        <v>456</v>
      </c>
      <c r="D457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457" s="4" t="str">
        <f>LEFT(Table3[[#This Row],[تاریخ]],4)</f>
        <v>1398</v>
      </c>
      <c r="F457" s="4" t="str">
        <f>MID(Table3[[#This Row],[تاریخ]],5,2)</f>
        <v>03</v>
      </c>
      <c r="G457" s="42">
        <v>681088277</v>
      </c>
    </row>
    <row r="458" spans="1:7" x14ac:dyDescent="0.25">
      <c r="A458" s="4">
        <v>457</v>
      </c>
      <c r="B458" s="5">
        <v>13980330</v>
      </c>
      <c r="C458" s="4">
        <f>MATCH(Table3[[#This Row],[تاریخ]],Table3[تاریخ],0)</f>
        <v>457</v>
      </c>
      <c r="D458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458" s="4" t="str">
        <f>LEFT(Table3[[#This Row],[تاریخ]],4)</f>
        <v>1398</v>
      </c>
      <c r="F458" s="4" t="str">
        <f>MID(Table3[[#This Row],[تاریخ]],5,2)</f>
        <v>03</v>
      </c>
      <c r="G458" s="42">
        <v>733121491</v>
      </c>
    </row>
    <row r="459" spans="1:7" x14ac:dyDescent="0.25">
      <c r="A459" s="4">
        <v>458</v>
      </c>
      <c r="B459" s="5">
        <v>13980331</v>
      </c>
      <c r="C459" s="4">
        <f>MATCH(Table3[[#This Row],[تاریخ]],Table3[تاریخ],0)</f>
        <v>458</v>
      </c>
      <c r="D459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459" s="4" t="str">
        <f>LEFT(Table3[[#This Row],[تاریخ]],4)</f>
        <v>1398</v>
      </c>
      <c r="F459" s="4" t="str">
        <f>MID(Table3[[#This Row],[تاریخ]],5,2)</f>
        <v>03</v>
      </c>
      <c r="G459" s="42">
        <v>338466021</v>
      </c>
    </row>
    <row r="460" spans="1:7" x14ac:dyDescent="0.25">
      <c r="A460" s="4">
        <v>459</v>
      </c>
      <c r="B460" s="5">
        <v>13980401</v>
      </c>
      <c r="C460" s="4">
        <f>MATCH(Table3[[#This Row],[تاریخ]],Table3[تاریخ],0)</f>
        <v>459</v>
      </c>
      <c r="D460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460" s="4" t="str">
        <f>LEFT(Table3[[#This Row],[تاریخ]],4)</f>
        <v>1398</v>
      </c>
      <c r="F460" s="4" t="str">
        <f>MID(Table3[[#This Row],[تاریخ]],5,2)</f>
        <v>04</v>
      </c>
      <c r="G460" s="42">
        <v>736884966</v>
      </c>
    </row>
    <row r="461" spans="1:7" x14ac:dyDescent="0.25">
      <c r="A461" s="4">
        <v>460</v>
      </c>
      <c r="B461" s="5">
        <v>13980402</v>
      </c>
      <c r="C461" s="4">
        <f>MATCH(Table3[[#This Row],[تاریخ]],Table3[تاریخ],0)</f>
        <v>460</v>
      </c>
      <c r="D461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461" s="4" t="str">
        <f>LEFT(Table3[[#This Row],[تاریخ]],4)</f>
        <v>1398</v>
      </c>
      <c r="F461" s="4" t="str">
        <f>MID(Table3[[#This Row],[تاریخ]],5,2)</f>
        <v>04</v>
      </c>
      <c r="G461" s="42">
        <v>743464822</v>
      </c>
    </row>
    <row r="462" spans="1:7" x14ac:dyDescent="0.25">
      <c r="A462" s="4">
        <v>461</v>
      </c>
      <c r="B462" s="5">
        <v>13980403</v>
      </c>
      <c r="C462" s="4">
        <f>MATCH(Table3[[#This Row],[تاریخ]],Table3[تاریخ],0)</f>
        <v>461</v>
      </c>
      <c r="D462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462" s="4" t="str">
        <f>LEFT(Table3[[#This Row],[تاریخ]],4)</f>
        <v>1398</v>
      </c>
      <c r="F462" s="4" t="str">
        <f>MID(Table3[[#This Row],[تاریخ]],5,2)</f>
        <v>04</v>
      </c>
      <c r="G462" s="42">
        <v>960165806</v>
      </c>
    </row>
    <row r="463" spans="1:7" x14ac:dyDescent="0.25">
      <c r="A463" s="4">
        <v>462</v>
      </c>
      <c r="B463" s="5">
        <v>13980404</v>
      </c>
      <c r="C463" s="4">
        <f>MATCH(Table3[[#This Row],[تاریخ]],Table3[تاریخ],0)</f>
        <v>462</v>
      </c>
      <c r="D463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463" s="4" t="str">
        <f>LEFT(Table3[[#This Row],[تاریخ]],4)</f>
        <v>1398</v>
      </c>
      <c r="F463" s="4" t="str">
        <f>MID(Table3[[#This Row],[تاریخ]],5,2)</f>
        <v>04</v>
      </c>
      <c r="G463" s="42">
        <v>753273070</v>
      </c>
    </row>
    <row r="464" spans="1:7" x14ac:dyDescent="0.25">
      <c r="A464" s="4">
        <v>463</v>
      </c>
      <c r="B464" s="5">
        <v>13980405</v>
      </c>
      <c r="C464" s="4">
        <f>MATCH(Table3[[#This Row],[تاریخ]],Table3[تاریخ],0)</f>
        <v>463</v>
      </c>
      <c r="D464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464" s="4" t="str">
        <f>LEFT(Table3[[#This Row],[تاریخ]],4)</f>
        <v>1398</v>
      </c>
      <c r="F464" s="4" t="str">
        <f>MID(Table3[[#This Row],[تاریخ]],5,2)</f>
        <v>04</v>
      </c>
      <c r="G464" s="42">
        <v>343330680</v>
      </c>
    </row>
    <row r="465" spans="1:7" x14ac:dyDescent="0.25">
      <c r="A465" s="4">
        <v>464</v>
      </c>
      <c r="B465" s="5">
        <v>13980406</v>
      </c>
      <c r="C465" s="4">
        <f>MATCH(Table3[[#This Row],[تاریخ]],Table3[تاریخ],0)</f>
        <v>464</v>
      </c>
      <c r="D465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465" s="4" t="str">
        <f>LEFT(Table3[[#This Row],[تاریخ]],4)</f>
        <v>1398</v>
      </c>
      <c r="F465" s="4" t="str">
        <f>MID(Table3[[#This Row],[تاریخ]],5,2)</f>
        <v>04</v>
      </c>
      <c r="G465" s="42">
        <v>659943381</v>
      </c>
    </row>
    <row r="466" spans="1:7" x14ac:dyDescent="0.25">
      <c r="A466" s="4">
        <v>465</v>
      </c>
      <c r="B466" s="5">
        <v>13980407</v>
      </c>
      <c r="C466" s="4">
        <f>MATCH(Table3[[#This Row],[تاریخ]],Table3[تاریخ],0)</f>
        <v>465</v>
      </c>
      <c r="D466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466" s="4" t="str">
        <f>LEFT(Table3[[#This Row],[تاریخ]],4)</f>
        <v>1398</v>
      </c>
      <c r="F466" s="4" t="str">
        <f>MID(Table3[[#This Row],[تاریخ]],5,2)</f>
        <v>04</v>
      </c>
      <c r="G466" s="42">
        <v>918477176</v>
      </c>
    </row>
    <row r="467" spans="1:7" x14ac:dyDescent="0.25">
      <c r="A467" s="4">
        <v>466</v>
      </c>
      <c r="B467" s="5">
        <v>13980408</v>
      </c>
      <c r="C467" s="4">
        <f>MATCH(Table3[[#This Row],[تاریخ]],Table3[تاریخ],0)</f>
        <v>466</v>
      </c>
      <c r="D467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467" s="4" t="str">
        <f>LEFT(Table3[[#This Row],[تاریخ]],4)</f>
        <v>1398</v>
      </c>
      <c r="F467" s="4" t="str">
        <f>MID(Table3[[#This Row],[تاریخ]],5,2)</f>
        <v>04</v>
      </c>
      <c r="G467" s="42">
        <v>902688225</v>
      </c>
    </row>
    <row r="468" spans="1:7" x14ac:dyDescent="0.25">
      <c r="A468" s="4">
        <v>467</v>
      </c>
      <c r="B468" s="5">
        <v>13980409</v>
      </c>
      <c r="C468" s="4">
        <f>MATCH(Table3[[#This Row],[تاریخ]],Table3[تاریخ],0)</f>
        <v>467</v>
      </c>
      <c r="D468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468" s="4" t="str">
        <f>LEFT(Table3[[#This Row],[تاریخ]],4)</f>
        <v>1398</v>
      </c>
      <c r="F468" s="4" t="str">
        <f>MID(Table3[[#This Row],[تاریخ]],5,2)</f>
        <v>04</v>
      </c>
      <c r="G468" s="42">
        <v>955724003</v>
      </c>
    </row>
    <row r="469" spans="1:7" x14ac:dyDescent="0.25">
      <c r="A469" s="4">
        <v>468</v>
      </c>
      <c r="B469" s="5">
        <v>13980410</v>
      </c>
      <c r="C469" s="4">
        <f>MATCH(Table3[[#This Row],[تاریخ]],Table3[تاریخ],0)</f>
        <v>468</v>
      </c>
      <c r="D469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469" s="4" t="str">
        <f>LEFT(Table3[[#This Row],[تاریخ]],4)</f>
        <v>1398</v>
      </c>
      <c r="F469" s="4" t="str">
        <f>MID(Table3[[#This Row],[تاریخ]],5,2)</f>
        <v>04</v>
      </c>
      <c r="G469" s="42">
        <v>527091711</v>
      </c>
    </row>
    <row r="470" spans="1:7" x14ac:dyDescent="0.25">
      <c r="A470" s="4">
        <v>469</v>
      </c>
      <c r="B470" s="5">
        <v>13980411</v>
      </c>
      <c r="C470" s="4">
        <f>MATCH(Table3[[#This Row],[تاریخ]],Table3[تاریخ],0)</f>
        <v>469</v>
      </c>
      <c r="D470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470" s="4" t="str">
        <f>LEFT(Table3[[#This Row],[تاریخ]],4)</f>
        <v>1398</v>
      </c>
      <c r="F470" s="4" t="str">
        <f>MID(Table3[[#This Row],[تاریخ]],5,2)</f>
        <v>04</v>
      </c>
      <c r="G470" s="42">
        <v>881599798</v>
      </c>
    </row>
    <row r="471" spans="1:7" x14ac:dyDescent="0.25">
      <c r="A471" s="4">
        <v>470</v>
      </c>
      <c r="B471" s="5">
        <v>13980412</v>
      </c>
      <c r="C471" s="4">
        <f>MATCH(Table3[[#This Row],[تاریخ]],Table3[تاریخ],0)</f>
        <v>470</v>
      </c>
      <c r="D471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471" s="4" t="str">
        <f>LEFT(Table3[[#This Row],[تاریخ]],4)</f>
        <v>1398</v>
      </c>
      <c r="F471" s="4" t="str">
        <f>MID(Table3[[#This Row],[تاریخ]],5,2)</f>
        <v>04</v>
      </c>
      <c r="G471" s="42">
        <v>567135266</v>
      </c>
    </row>
    <row r="472" spans="1:7" x14ac:dyDescent="0.25">
      <c r="A472" s="4">
        <v>471</v>
      </c>
      <c r="B472" s="5">
        <v>13980413</v>
      </c>
      <c r="C472" s="4">
        <f>MATCH(Table3[[#This Row],[تاریخ]],Table3[تاریخ],0)</f>
        <v>471</v>
      </c>
      <c r="D472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472" s="4" t="str">
        <f>LEFT(Table3[[#This Row],[تاریخ]],4)</f>
        <v>1398</v>
      </c>
      <c r="F472" s="4" t="str">
        <f>MID(Table3[[#This Row],[تاریخ]],5,2)</f>
        <v>04</v>
      </c>
      <c r="G472" s="42">
        <v>765517446</v>
      </c>
    </row>
    <row r="473" spans="1:7" x14ac:dyDescent="0.25">
      <c r="A473" s="4">
        <v>472</v>
      </c>
      <c r="B473" s="5">
        <v>13980414</v>
      </c>
      <c r="C473" s="4">
        <f>MATCH(Table3[[#This Row],[تاریخ]],Table3[تاریخ],0)</f>
        <v>472</v>
      </c>
      <c r="D473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473" s="4" t="str">
        <f>LEFT(Table3[[#This Row],[تاریخ]],4)</f>
        <v>1398</v>
      </c>
      <c r="F473" s="4" t="str">
        <f>MID(Table3[[#This Row],[تاریخ]],5,2)</f>
        <v>04</v>
      </c>
      <c r="G473" s="42">
        <v>284150990</v>
      </c>
    </row>
    <row r="474" spans="1:7" x14ac:dyDescent="0.25">
      <c r="A474" s="4">
        <v>473</v>
      </c>
      <c r="B474" s="5">
        <v>13980415</v>
      </c>
      <c r="C474" s="4">
        <f>MATCH(Table3[[#This Row],[تاریخ]],Table3[تاریخ],0)</f>
        <v>473</v>
      </c>
      <c r="D474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474" s="4" t="str">
        <f>LEFT(Table3[[#This Row],[تاریخ]],4)</f>
        <v>1398</v>
      </c>
      <c r="F474" s="4" t="str">
        <f>MID(Table3[[#This Row],[تاریخ]],5,2)</f>
        <v>04</v>
      </c>
      <c r="G474" s="42">
        <v>253257516</v>
      </c>
    </row>
    <row r="475" spans="1:7" x14ac:dyDescent="0.25">
      <c r="A475" s="4">
        <v>474</v>
      </c>
      <c r="B475" s="5">
        <v>13980416</v>
      </c>
      <c r="C475" s="4">
        <f>MATCH(Table3[[#This Row],[تاریخ]],Table3[تاریخ],0)</f>
        <v>474</v>
      </c>
      <c r="D475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475" s="4" t="str">
        <f>LEFT(Table3[[#This Row],[تاریخ]],4)</f>
        <v>1398</v>
      </c>
      <c r="F475" s="4" t="str">
        <f>MID(Table3[[#This Row],[تاریخ]],5,2)</f>
        <v>04</v>
      </c>
      <c r="G475" s="42">
        <v>927168610</v>
      </c>
    </row>
    <row r="476" spans="1:7" x14ac:dyDescent="0.25">
      <c r="A476" s="4">
        <v>475</v>
      </c>
      <c r="B476" s="5">
        <v>13980417</v>
      </c>
      <c r="C476" s="4">
        <f>MATCH(Table3[[#This Row],[تاریخ]],Table3[تاریخ],0)</f>
        <v>475</v>
      </c>
      <c r="D476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476" s="4" t="str">
        <f>LEFT(Table3[[#This Row],[تاریخ]],4)</f>
        <v>1398</v>
      </c>
      <c r="F476" s="4" t="str">
        <f>MID(Table3[[#This Row],[تاریخ]],5,2)</f>
        <v>04</v>
      </c>
      <c r="G476" s="42">
        <v>206259195</v>
      </c>
    </row>
    <row r="477" spans="1:7" x14ac:dyDescent="0.25">
      <c r="A477" s="4">
        <v>476</v>
      </c>
      <c r="B477" s="5">
        <v>13980418</v>
      </c>
      <c r="C477" s="4">
        <f>MATCH(Table3[[#This Row],[تاریخ]],Table3[تاریخ],0)</f>
        <v>476</v>
      </c>
      <c r="D477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477" s="4" t="str">
        <f>LEFT(Table3[[#This Row],[تاریخ]],4)</f>
        <v>1398</v>
      </c>
      <c r="F477" s="4" t="str">
        <f>MID(Table3[[#This Row],[تاریخ]],5,2)</f>
        <v>04</v>
      </c>
      <c r="G477" s="42">
        <v>837855171</v>
      </c>
    </row>
    <row r="478" spans="1:7" x14ac:dyDescent="0.25">
      <c r="A478" s="4">
        <v>477</v>
      </c>
      <c r="B478" s="5">
        <v>13980419</v>
      </c>
      <c r="C478" s="4">
        <f>MATCH(Table3[[#This Row],[تاریخ]],Table3[تاریخ],0)</f>
        <v>477</v>
      </c>
      <c r="D478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478" s="4" t="str">
        <f>LEFT(Table3[[#This Row],[تاریخ]],4)</f>
        <v>1398</v>
      </c>
      <c r="F478" s="4" t="str">
        <f>MID(Table3[[#This Row],[تاریخ]],5,2)</f>
        <v>04</v>
      </c>
      <c r="G478" s="42">
        <v>671029294</v>
      </c>
    </row>
    <row r="479" spans="1:7" x14ac:dyDescent="0.25">
      <c r="A479" s="4">
        <v>478</v>
      </c>
      <c r="B479" s="5">
        <v>13980420</v>
      </c>
      <c r="C479" s="4">
        <f>MATCH(Table3[[#This Row],[تاریخ]],Table3[تاریخ],0)</f>
        <v>478</v>
      </c>
      <c r="D479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479" s="4" t="str">
        <f>LEFT(Table3[[#This Row],[تاریخ]],4)</f>
        <v>1398</v>
      </c>
      <c r="F479" s="4" t="str">
        <f>MID(Table3[[#This Row],[تاریخ]],5,2)</f>
        <v>04</v>
      </c>
      <c r="G479" s="42">
        <v>115165986</v>
      </c>
    </row>
    <row r="480" spans="1:7" x14ac:dyDescent="0.25">
      <c r="A480" s="4">
        <v>479</v>
      </c>
      <c r="B480" s="5">
        <v>13980421</v>
      </c>
      <c r="C480" s="4">
        <f>MATCH(Table3[[#This Row],[تاریخ]],Table3[تاریخ],0)</f>
        <v>479</v>
      </c>
      <c r="D480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480" s="4" t="str">
        <f>LEFT(Table3[[#This Row],[تاریخ]],4)</f>
        <v>1398</v>
      </c>
      <c r="F480" s="4" t="str">
        <f>MID(Table3[[#This Row],[تاریخ]],5,2)</f>
        <v>04</v>
      </c>
      <c r="G480" s="42">
        <v>576273052</v>
      </c>
    </row>
    <row r="481" spans="1:7" x14ac:dyDescent="0.25">
      <c r="A481" s="4">
        <v>480</v>
      </c>
      <c r="B481" s="5">
        <v>13980422</v>
      </c>
      <c r="C481" s="4">
        <f>MATCH(Table3[[#This Row],[تاریخ]],Table3[تاریخ],0)</f>
        <v>480</v>
      </c>
      <c r="D481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481" s="4" t="str">
        <f>LEFT(Table3[[#This Row],[تاریخ]],4)</f>
        <v>1398</v>
      </c>
      <c r="F481" s="4" t="str">
        <f>MID(Table3[[#This Row],[تاریخ]],5,2)</f>
        <v>04</v>
      </c>
      <c r="G481" s="42">
        <v>941498971</v>
      </c>
    </row>
    <row r="482" spans="1:7" x14ac:dyDescent="0.25">
      <c r="A482" s="4">
        <v>481</v>
      </c>
      <c r="B482" s="5">
        <v>13980423</v>
      </c>
      <c r="C482" s="4">
        <f>MATCH(Table3[[#This Row],[تاریخ]],Table3[تاریخ],0)</f>
        <v>481</v>
      </c>
      <c r="D482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482" s="4" t="str">
        <f>LEFT(Table3[[#This Row],[تاریخ]],4)</f>
        <v>1398</v>
      </c>
      <c r="F482" s="4" t="str">
        <f>MID(Table3[[#This Row],[تاریخ]],5,2)</f>
        <v>04</v>
      </c>
      <c r="G482" s="42">
        <v>227911160</v>
      </c>
    </row>
    <row r="483" spans="1:7" x14ac:dyDescent="0.25">
      <c r="A483" s="4">
        <v>482</v>
      </c>
      <c r="B483" s="5">
        <v>13980424</v>
      </c>
      <c r="C483" s="4">
        <f>MATCH(Table3[[#This Row],[تاریخ]],Table3[تاریخ],0)</f>
        <v>482</v>
      </c>
      <c r="D483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483" s="4" t="str">
        <f>LEFT(Table3[[#This Row],[تاریخ]],4)</f>
        <v>1398</v>
      </c>
      <c r="F483" s="4" t="str">
        <f>MID(Table3[[#This Row],[تاریخ]],5,2)</f>
        <v>04</v>
      </c>
      <c r="G483" s="42">
        <v>123903150</v>
      </c>
    </row>
    <row r="484" spans="1:7" x14ac:dyDescent="0.25">
      <c r="A484" s="4">
        <v>483</v>
      </c>
      <c r="B484" s="5">
        <v>13980425</v>
      </c>
      <c r="C484" s="4">
        <f>MATCH(Table3[[#This Row],[تاریخ]],Table3[تاریخ],0)</f>
        <v>483</v>
      </c>
      <c r="D484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484" s="4" t="str">
        <f>LEFT(Table3[[#This Row],[تاریخ]],4)</f>
        <v>1398</v>
      </c>
      <c r="F484" s="4" t="str">
        <f>MID(Table3[[#This Row],[تاریخ]],5,2)</f>
        <v>04</v>
      </c>
      <c r="G484" s="42">
        <v>512716400</v>
      </c>
    </row>
    <row r="485" spans="1:7" x14ac:dyDescent="0.25">
      <c r="A485" s="4">
        <v>484</v>
      </c>
      <c r="B485" s="5">
        <v>13980426</v>
      </c>
      <c r="C485" s="4">
        <f>MATCH(Table3[[#This Row],[تاریخ]],Table3[تاریخ],0)</f>
        <v>484</v>
      </c>
      <c r="D485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485" s="4" t="str">
        <f>LEFT(Table3[[#This Row],[تاریخ]],4)</f>
        <v>1398</v>
      </c>
      <c r="F485" s="4" t="str">
        <f>MID(Table3[[#This Row],[تاریخ]],5,2)</f>
        <v>04</v>
      </c>
      <c r="G485" s="42">
        <v>914980000</v>
      </c>
    </row>
    <row r="486" spans="1:7" x14ac:dyDescent="0.25">
      <c r="A486" s="4">
        <v>485</v>
      </c>
      <c r="B486" s="5">
        <v>13980427</v>
      </c>
      <c r="C486" s="4">
        <f>MATCH(Table3[[#This Row],[تاریخ]],Table3[تاریخ],0)</f>
        <v>485</v>
      </c>
      <c r="D486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486" s="4" t="str">
        <f>LEFT(Table3[[#This Row],[تاریخ]],4)</f>
        <v>1398</v>
      </c>
      <c r="F486" s="4" t="str">
        <f>MID(Table3[[#This Row],[تاریخ]],5,2)</f>
        <v>04</v>
      </c>
      <c r="G486" s="42">
        <v>600632970</v>
      </c>
    </row>
    <row r="487" spans="1:7" x14ac:dyDescent="0.25">
      <c r="A487" s="4">
        <v>486</v>
      </c>
      <c r="B487" s="5">
        <v>13980428</v>
      </c>
      <c r="C487" s="4">
        <f>MATCH(Table3[[#This Row],[تاریخ]],Table3[تاریخ],0)</f>
        <v>486</v>
      </c>
      <c r="D487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487" s="4" t="str">
        <f>LEFT(Table3[[#This Row],[تاریخ]],4)</f>
        <v>1398</v>
      </c>
      <c r="F487" s="4" t="str">
        <f>MID(Table3[[#This Row],[تاریخ]],5,2)</f>
        <v>04</v>
      </c>
      <c r="G487" s="42">
        <v>984134838</v>
      </c>
    </row>
    <row r="488" spans="1:7" x14ac:dyDescent="0.25">
      <c r="A488" s="4">
        <v>487</v>
      </c>
      <c r="B488" s="5">
        <v>13980429</v>
      </c>
      <c r="C488" s="4">
        <f>MATCH(Table3[[#This Row],[تاریخ]],Table3[تاریخ],0)</f>
        <v>487</v>
      </c>
      <c r="D488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488" s="4" t="str">
        <f>LEFT(Table3[[#This Row],[تاریخ]],4)</f>
        <v>1398</v>
      </c>
      <c r="F488" s="4" t="str">
        <f>MID(Table3[[#This Row],[تاریخ]],5,2)</f>
        <v>04</v>
      </c>
      <c r="G488" s="42">
        <v>284895087</v>
      </c>
    </row>
    <row r="489" spans="1:7" x14ac:dyDescent="0.25">
      <c r="A489" s="4">
        <v>488</v>
      </c>
      <c r="B489" s="5">
        <v>13980430</v>
      </c>
      <c r="C489" s="4">
        <f>MATCH(Table3[[#This Row],[تاریخ]],Table3[تاریخ],0)</f>
        <v>488</v>
      </c>
      <c r="D489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489" s="4" t="str">
        <f>LEFT(Table3[[#This Row],[تاریخ]],4)</f>
        <v>1398</v>
      </c>
      <c r="F489" s="4" t="str">
        <f>MID(Table3[[#This Row],[تاریخ]],5,2)</f>
        <v>04</v>
      </c>
      <c r="G489" s="42">
        <v>872400000</v>
      </c>
    </row>
    <row r="490" spans="1:7" x14ac:dyDescent="0.25">
      <c r="A490" s="4">
        <v>489</v>
      </c>
      <c r="B490" s="5">
        <v>13980431</v>
      </c>
      <c r="C490" s="4">
        <f>MATCH(Table3[[#This Row],[تاریخ]],Table3[تاریخ],0)</f>
        <v>489</v>
      </c>
      <c r="D490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490" s="4" t="str">
        <f>LEFT(Table3[[#This Row],[تاریخ]],4)</f>
        <v>1398</v>
      </c>
      <c r="F490" s="4" t="str">
        <f>MID(Table3[[#This Row],[تاریخ]],5,2)</f>
        <v>04</v>
      </c>
      <c r="G490" s="42">
        <v>722260950</v>
      </c>
    </row>
    <row r="491" spans="1:7" x14ac:dyDescent="0.25">
      <c r="A491" s="4">
        <v>490</v>
      </c>
      <c r="B491" s="5">
        <v>13980501</v>
      </c>
      <c r="C491" s="4">
        <f>MATCH(Table3[[#This Row],[تاریخ]],Table3[تاریخ],0)</f>
        <v>490</v>
      </c>
      <c r="D491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491" s="4" t="str">
        <f>LEFT(Table3[[#This Row],[تاریخ]],4)</f>
        <v>1398</v>
      </c>
      <c r="F491" s="4" t="str">
        <f>MID(Table3[[#This Row],[تاریخ]],5,2)</f>
        <v>05</v>
      </c>
      <c r="G491" s="42">
        <v>936373842</v>
      </c>
    </row>
    <row r="492" spans="1:7" x14ac:dyDescent="0.25">
      <c r="A492" s="4">
        <v>491</v>
      </c>
      <c r="B492" s="5">
        <v>13980502</v>
      </c>
      <c r="C492" s="4">
        <f>MATCH(Table3[[#This Row],[تاریخ]],Table3[تاریخ],0)</f>
        <v>491</v>
      </c>
      <c r="D492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492" s="4" t="str">
        <f>LEFT(Table3[[#This Row],[تاریخ]],4)</f>
        <v>1398</v>
      </c>
      <c r="F492" s="4" t="str">
        <f>MID(Table3[[#This Row],[تاریخ]],5,2)</f>
        <v>05</v>
      </c>
      <c r="G492" s="42">
        <v>722258534</v>
      </c>
    </row>
    <row r="493" spans="1:7" x14ac:dyDescent="0.25">
      <c r="A493" s="4">
        <v>492</v>
      </c>
      <c r="B493" s="5">
        <v>13980503</v>
      </c>
      <c r="C493" s="4">
        <f>MATCH(Table3[[#This Row],[تاریخ]],Table3[تاریخ],0)</f>
        <v>492</v>
      </c>
      <c r="D493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493" s="4" t="str">
        <f>LEFT(Table3[[#This Row],[تاریخ]],4)</f>
        <v>1398</v>
      </c>
      <c r="F493" s="4" t="str">
        <f>MID(Table3[[#This Row],[تاریخ]],5,2)</f>
        <v>05</v>
      </c>
      <c r="G493" s="42">
        <v>478726999</v>
      </c>
    </row>
    <row r="494" spans="1:7" x14ac:dyDescent="0.25">
      <c r="A494" s="4">
        <v>493</v>
      </c>
      <c r="B494" s="5">
        <v>13980504</v>
      </c>
      <c r="C494" s="4">
        <f>MATCH(Table3[[#This Row],[تاریخ]],Table3[تاریخ],0)</f>
        <v>493</v>
      </c>
      <c r="D494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494" s="4" t="str">
        <f>LEFT(Table3[[#This Row],[تاریخ]],4)</f>
        <v>1398</v>
      </c>
      <c r="F494" s="4" t="str">
        <f>MID(Table3[[#This Row],[تاریخ]],5,2)</f>
        <v>05</v>
      </c>
      <c r="G494" s="42">
        <v>966813717</v>
      </c>
    </row>
    <row r="495" spans="1:7" x14ac:dyDescent="0.25">
      <c r="A495" s="4">
        <v>494</v>
      </c>
      <c r="B495" s="5">
        <v>13980505</v>
      </c>
      <c r="C495" s="4">
        <f>MATCH(Table3[[#This Row],[تاریخ]],Table3[تاریخ],0)</f>
        <v>494</v>
      </c>
      <c r="D495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495" s="4" t="str">
        <f>LEFT(Table3[[#This Row],[تاریخ]],4)</f>
        <v>1398</v>
      </c>
      <c r="F495" s="4" t="str">
        <f>MID(Table3[[#This Row],[تاریخ]],5,2)</f>
        <v>05</v>
      </c>
      <c r="G495" s="42">
        <v>915388955</v>
      </c>
    </row>
    <row r="496" spans="1:7" x14ac:dyDescent="0.25">
      <c r="A496" s="4">
        <v>495</v>
      </c>
      <c r="B496" s="5">
        <v>13980506</v>
      </c>
      <c r="C496" s="4">
        <f>MATCH(Table3[[#This Row],[تاریخ]],Table3[تاریخ],0)</f>
        <v>495</v>
      </c>
      <c r="D496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496" s="4" t="str">
        <f>LEFT(Table3[[#This Row],[تاریخ]],4)</f>
        <v>1398</v>
      </c>
      <c r="F496" s="4" t="str">
        <f>MID(Table3[[#This Row],[تاریخ]],5,2)</f>
        <v>05</v>
      </c>
      <c r="G496" s="42">
        <v>696696673</v>
      </c>
    </row>
    <row r="497" spans="1:7" x14ac:dyDescent="0.25">
      <c r="A497" s="4">
        <v>496</v>
      </c>
      <c r="B497" s="5">
        <v>13980507</v>
      </c>
      <c r="C497" s="4">
        <f>MATCH(Table3[[#This Row],[تاریخ]],Table3[تاریخ],0)</f>
        <v>496</v>
      </c>
      <c r="D497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497" s="4" t="str">
        <f>LEFT(Table3[[#This Row],[تاریخ]],4)</f>
        <v>1398</v>
      </c>
      <c r="F497" s="4" t="str">
        <f>MID(Table3[[#This Row],[تاریخ]],5,2)</f>
        <v>05</v>
      </c>
      <c r="G497" s="42">
        <v>525074968</v>
      </c>
    </row>
    <row r="498" spans="1:7" x14ac:dyDescent="0.25">
      <c r="A498" s="4">
        <v>497</v>
      </c>
      <c r="B498" s="5">
        <v>13980508</v>
      </c>
      <c r="C498" s="4">
        <f>MATCH(Table3[[#This Row],[تاریخ]],Table3[تاریخ],0)</f>
        <v>497</v>
      </c>
      <c r="D498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498" s="4" t="str">
        <f>LEFT(Table3[[#This Row],[تاریخ]],4)</f>
        <v>1398</v>
      </c>
      <c r="F498" s="4" t="str">
        <f>MID(Table3[[#This Row],[تاریخ]],5,2)</f>
        <v>05</v>
      </c>
      <c r="G498" s="42">
        <v>871250740</v>
      </c>
    </row>
    <row r="499" spans="1:7" x14ac:dyDescent="0.25">
      <c r="A499" s="4">
        <v>498</v>
      </c>
      <c r="B499" s="5">
        <v>13980509</v>
      </c>
      <c r="C499" s="4">
        <f>MATCH(Table3[[#This Row],[تاریخ]],Table3[تاریخ],0)</f>
        <v>498</v>
      </c>
      <c r="D499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499" s="4" t="str">
        <f>LEFT(Table3[[#This Row],[تاریخ]],4)</f>
        <v>1398</v>
      </c>
      <c r="F499" s="4" t="str">
        <f>MID(Table3[[#This Row],[تاریخ]],5,2)</f>
        <v>05</v>
      </c>
      <c r="G499" s="42">
        <v>597253430</v>
      </c>
    </row>
    <row r="500" spans="1:7" x14ac:dyDescent="0.25">
      <c r="A500" s="4">
        <v>499</v>
      </c>
      <c r="B500" s="5">
        <v>13980510</v>
      </c>
      <c r="C500" s="4">
        <f>MATCH(Table3[[#This Row],[تاریخ]],Table3[تاریخ],0)</f>
        <v>499</v>
      </c>
      <c r="D500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500" s="4" t="str">
        <f>LEFT(Table3[[#This Row],[تاریخ]],4)</f>
        <v>1398</v>
      </c>
      <c r="F500" s="4" t="str">
        <f>MID(Table3[[#This Row],[تاریخ]],5,2)</f>
        <v>05</v>
      </c>
      <c r="G500" s="42">
        <v>513936213</v>
      </c>
    </row>
    <row r="501" spans="1:7" x14ac:dyDescent="0.25">
      <c r="A501" s="4">
        <v>500</v>
      </c>
      <c r="B501" s="5">
        <v>13980511</v>
      </c>
      <c r="C501" s="4">
        <f>MATCH(Table3[[#This Row],[تاریخ]],Table3[تاریخ],0)</f>
        <v>500</v>
      </c>
      <c r="D501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501" s="4" t="str">
        <f>LEFT(Table3[[#This Row],[تاریخ]],4)</f>
        <v>1398</v>
      </c>
      <c r="F501" s="4" t="str">
        <f>MID(Table3[[#This Row],[تاریخ]],5,2)</f>
        <v>05</v>
      </c>
      <c r="G501" s="42">
        <v>368619781</v>
      </c>
    </row>
    <row r="502" spans="1:7" x14ac:dyDescent="0.25">
      <c r="A502" s="4">
        <v>501</v>
      </c>
      <c r="B502" s="5">
        <v>13980512</v>
      </c>
      <c r="C502" s="4">
        <f>MATCH(Table3[[#This Row],[تاریخ]],Table3[تاریخ],0)</f>
        <v>501</v>
      </c>
      <c r="D502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502" s="4" t="str">
        <f>LEFT(Table3[[#This Row],[تاریخ]],4)</f>
        <v>1398</v>
      </c>
      <c r="F502" s="4" t="str">
        <f>MID(Table3[[#This Row],[تاریخ]],5,2)</f>
        <v>05</v>
      </c>
      <c r="G502" s="42">
        <v>493506362</v>
      </c>
    </row>
    <row r="503" spans="1:7" x14ac:dyDescent="0.25">
      <c r="A503" s="4">
        <v>502</v>
      </c>
      <c r="B503" s="5">
        <v>13980513</v>
      </c>
      <c r="C503" s="4">
        <f>MATCH(Table3[[#This Row],[تاریخ]],Table3[تاریخ],0)</f>
        <v>502</v>
      </c>
      <c r="D503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503" s="4" t="str">
        <f>LEFT(Table3[[#This Row],[تاریخ]],4)</f>
        <v>1398</v>
      </c>
      <c r="F503" s="4" t="str">
        <f>MID(Table3[[#This Row],[تاریخ]],5,2)</f>
        <v>05</v>
      </c>
      <c r="G503" s="42">
        <v>433231249</v>
      </c>
    </row>
    <row r="504" spans="1:7" x14ac:dyDescent="0.25">
      <c r="A504" s="4">
        <v>503</v>
      </c>
      <c r="B504" s="5">
        <v>13980514</v>
      </c>
      <c r="C504" s="4">
        <f>MATCH(Table3[[#This Row],[تاریخ]],Table3[تاریخ],0)</f>
        <v>503</v>
      </c>
      <c r="D504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504" s="4" t="str">
        <f>LEFT(Table3[[#This Row],[تاریخ]],4)</f>
        <v>1398</v>
      </c>
      <c r="F504" s="4" t="str">
        <f>MID(Table3[[#This Row],[تاریخ]],5,2)</f>
        <v>05</v>
      </c>
      <c r="G504" s="42">
        <v>158422063</v>
      </c>
    </row>
    <row r="505" spans="1:7" x14ac:dyDescent="0.25">
      <c r="A505" s="4">
        <v>504</v>
      </c>
      <c r="B505" s="5">
        <v>13980515</v>
      </c>
      <c r="C505" s="4">
        <f>MATCH(Table3[[#This Row],[تاریخ]],Table3[تاریخ],0)</f>
        <v>504</v>
      </c>
      <c r="D505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505" s="4" t="str">
        <f>LEFT(Table3[[#This Row],[تاریخ]],4)</f>
        <v>1398</v>
      </c>
      <c r="F505" s="4" t="str">
        <f>MID(Table3[[#This Row],[تاریخ]],5,2)</f>
        <v>05</v>
      </c>
      <c r="G505" s="42">
        <v>512227655</v>
      </c>
    </row>
    <row r="506" spans="1:7" x14ac:dyDescent="0.25">
      <c r="A506" s="4">
        <v>505</v>
      </c>
      <c r="B506" s="5">
        <v>13980516</v>
      </c>
      <c r="C506" s="4">
        <f>MATCH(Table3[[#This Row],[تاریخ]],Table3[تاریخ],0)</f>
        <v>505</v>
      </c>
      <c r="D506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506" s="4" t="str">
        <f>LEFT(Table3[[#This Row],[تاریخ]],4)</f>
        <v>1398</v>
      </c>
      <c r="F506" s="4" t="str">
        <f>MID(Table3[[#This Row],[تاریخ]],5,2)</f>
        <v>05</v>
      </c>
      <c r="G506" s="42">
        <v>891769409</v>
      </c>
    </row>
    <row r="507" spans="1:7" x14ac:dyDescent="0.25">
      <c r="A507" s="4">
        <v>506</v>
      </c>
      <c r="B507" s="5">
        <v>13980517</v>
      </c>
      <c r="C507" s="4">
        <f>MATCH(Table3[[#This Row],[تاریخ]],Table3[تاریخ],0)</f>
        <v>506</v>
      </c>
      <c r="D507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507" s="4" t="str">
        <f>LEFT(Table3[[#This Row],[تاریخ]],4)</f>
        <v>1398</v>
      </c>
      <c r="F507" s="4" t="str">
        <f>MID(Table3[[#This Row],[تاریخ]],5,2)</f>
        <v>05</v>
      </c>
      <c r="G507" s="42">
        <v>153055260</v>
      </c>
    </row>
    <row r="508" spans="1:7" x14ac:dyDescent="0.25">
      <c r="A508" s="4">
        <v>507</v>
      </c>
      <c r="B508" s="5">
        <v>13980518</v>
      </c>
      <c r="C508" s="4">
        <f>MATCH(Table3[[#This Row],[تاریخ]],Table3[تاریخ],0)</f>
        <v>507</v>
      </c>
      <c r="D508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508" s="4" t="str">
        <f>LEFT(Table3[[#This Row],[تاریخ]],4)</f>
        <v>1398</v>
      </c>
      <c r="F508" s="4" t="str">
        <f>MID(Table3[[#This Row],[تاریخ]],5,2)</f>
        <v>05</v>
      </c>
      <c r="G508" s="42">
        <v>984093533</v>
      </c>
    </row>
    <row r="509" spans="1:7" x14ac:dyDescent="0.25">
      <c r="A509" s="4">
        <v>508</v>
      </c>
      <c r="B509" s="5">
        <v>13980519</v>
      </c>
      <c r="C509" s="4">
        <f>MATCH(Table3[[#This Row],[تاریخ]],Table3[تاریخ],0)</f>
        <v>508</v>
      </c>
      <c r="D509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509" s="4" t="str">
        <f>LEFT(Table3[[#This Row],[تاریخ]],4)</f>
        <v>1398</v>
      </c>
      <c r="F509" s="4" t="str">
        <f>MID(Table3[[#This Row],[تاریخ]],5,2)</f>
        <v>05</v>
      </c>
      <c r="G509" s="42">
        <v>534305223</v>
      </c>
    </row>
    <row r="510" spans="1:7" x14ac:dyDescent="0.25">
      <c r="A510" s="4">
        <v>509</v>
      </c>
      <c r="B510" s="5">
        <v>13980520</v>
      </c>
      <c r="C510" s="4">
        <f>MATCH(Table3[[#This Row],[تاریخ]],Table3[تاریخ],0)</f>
        <v>509</v>
      </c>
      <c r="D510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510" s="4" t="str">
        <f>LEFT(Table3[[#This Row],[تاریخ]],4)</f>
        <v>1398</v>
      </c>
      <c r="F510" s="4" t="str">
        <f>MID(Table3[[#This Row],[تاریخ]],5,2)</f>
        <v>05</v>
      </c>
      <c r="G510" s="42">
        <v>347921967</v>
      </c>
    </row>
    <row r="511" spans="1:7" x14ac:dyDescent="0.25">
      <c r="A511" s="4">
        <v>510</v>
      </c>
      <c r="B511" s="5">
        <v>13980521</v>
      </c>
      <c r="C511" s="4">
        <f>MATCH(Table3[[#This Row],[تاریخ]],Table3[تاریخ],0)</f>
        <v>510</v>
      </c>
      <c r="D511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511" s="4" t="str">
        <f>LEFT(Table3[[#This Row],[تاریخ]],4)</f>
        <v>1398</v>
      </c>
      <c r="F511" s="4" t="str">
        <f>MID(Table3[[#This Row],[تاریخ]],5,2)</f>
        <v>05</v>
      </c>
      <c r="G511" s="42">
        <v>813202947</v>
      </c>
    </row>
    <row r="512" spans="1:7" x14ac:dyDescent="0.25">
      <c r="A512" s="4">
        <v>511</v>
      </c>
      <c r="B512" s="5">
        <v>13980522</v>
      </c>
      <c r="C512" s="4">
        <f>MATCH(Table3[[#This Row],[تاریخ]],Table3[تاریخ],0)</f>
        <v>511</v>
      </c>
      <c r="D512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512" s="4" t="str">
        <f>LEFT(Table3[[#This Row],[تاریخ]],4)</f>
        <v>1398</v>
      </c>
      <c r="F512" s="4" t="str">
        <f>MID(Table3[[#This Row],[تاریخ]],5,2)</f>
        <v>05</v>
      </c>
      <c r="G512" s="42">
        <v>774863589</v>
      </c>
    </row>
    <row r="513" spans="1:7" x14ac:dyDescent="0.25">
      <c r="A513" s="4">
        <v>512</v>
      </c>
      <c r="B513" s="5">
        <v>13980523</v>
      </c>
      <c r="C513" s="4">
        <f>MATCH(Table3[[#This Row],[تاریخ]],Table3[تاریخ],0)</f>
        <v>512</v>
      </c>
      <c r="D513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513" s="4" t="str">
        <f>LEFT(Table3[[#This Row],[تاریخ]],4)</f>
        <v>1398</v>
      </c>
      <c r="F513" s="4" t="str">
        <f>MID(Table3[[#This Row],[تاریخ]],5,2)</f>
        <v>05</v>
      </c>
      <c r="G513" s="42">
        <v>640661804</v>
      </c>
    </row>
    <row r="514" spans="1:7" x14ac:dyDescent="0.25">
      <c r="A514" s="4">
        <v>513</v>
      </c>
      <c r="B514" s="5">
        <v>13980524</v>
      </c>
      <c r="C514" s="4">
        <f>MATCH(Table3[[#This Row],[تاریخ]],Table3[تاریخ],0)</f>
        <v>513</v>
      </c>
      <c r="D514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514" s="4" t="str">
        <f>LEFT(Table3[[#This Row],[تاریخ]],4)</f>
        <v>1398</v>
      </c>
      <c r="F514" s="4" t="str">
        <f>MID(Table3[[#This Row],[تاریخ]],5,2)</f>
        <v>05</v>
      </c>
      <c r="G514" s="42">
        <v>898088621</v>
      </c>
    </row>
    <row r="515" spans="1:7" x14ac:dyDescent="0.25">
      <c r="A515" s="4">
        <v>514</v>
      </c>
      <c r="B515" s="5">
        <v>13980525</v>
      </c>
      <c r="C515" s="4">
        <f>MATCH(Table3[[#This Row],[تاریخ]],Table3[تاریخ],0)</f>
        <v>514</v>
      </c>
      <c r="D515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515" s="4" t="str">
        <f>LEFT(Table3[[#This Row],[تاریخ]],4)</f>
        <v>1398</v>
      </c>
      <c r="F515" s="4" t="str">
        <f>MID(Table3[[#This Row],[تاریخ]],5,2)</f>
        <v>05</v>
      </c>
      <c r="G515" s="42">
        <v>681753486</v>
      </c>
    </row>
    <row r="516" spans="1:7" x14ac:dyDescent="0.25">
      <c r="A516" s="4">
        <v>515</v>
      </c>
      <c r="B516" s="5">
        <v>13980526</v>
      </c>
      <c r="C516" s="4">
        <f>MATCH(Table3[[#This Row],[تاریخ]],Table3[تاریخ],0)</f>
        <v>515</v>
      </c>
      <c r="D516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516" s="4" t="str">
        <f>LEFT(Table3[[#This Row],[تاریخ]],4)</f>
        <v>1398</v>
      </c>
      <c r="F516" s="4" t="str">
        <f>MID(Table3[[#This Row],[تاریخ]],5,2)</f>
        <v>05</v>
      </c>
      <c r="G516" s="42">
        <v>491841415</v>
      </c>
    </row>
    <row r="517" spans="1:7" x14ac:dyDescent="0.25">
      <c r="A517" s="4">
        <v>516</v>
      </c>
      <c r="B517" s="5">
        <v>13980527</v>
      </c>
      <c r="C517" s="4">
        <f>MATCH(Table3[[#This Row],[تاریخ]],Table3[تاریخ],0)</f>
        <v>516</v>
      </c>
      <c r="D517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517" s="4" t="str">
        <f>LEFT(Table3[[#This Row],[تاریخ]],4)</f>
        <v>1398</v>
      </c>
      <c r="F517" s="4" t="str">
        <f>MID(Table3[[#This Row],[تاریخ]],5,2)</f>
        <v>05</v>
      </c>
      <c r="G517" s="42">
        <v>833378975</v>
      </c>
    </row>
    <row r="518" spans="1:7" x14ac:dyDescent="0.25">
      <c r="A518" s="4">
        <v>517</v>
      </c>
      <c r="B518" s="5">
        <v>13980528</v>
      </c>
      <c r="C518" s="4">
        <f>MATCH(Table3[[#This Row],[تاریخ]],Table3[تاریخ],0)</f>
        <v>517</v>
      </c>
      <c r="D518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518" s="4" t="str">
        <f>LEFT(Table3[[#This Row],[تاریخ]],4)</f>
        <v>1398</v>
      </c>
      <c r="F518" s="4" t="str">
        <f>MID(Table3[[#This Row],[تاریخ]],5,2)</f>
        <v>05</v>
      </c>
      <c r="G518" s="42">
        <v>736505317</v>
      </c>
    </row>
    <row r="519" spans="1:7" x14ac:dyDescent="0.25">
      <c r="A519" s="4">
        <v>518</v>
      </c>
      <c r="B519" s="5">
        <v>13980529</v>
      </c>
      <c r="C519" s="4">
        <f>MATCH(Table3[[#This Row],[تاریخ]],Table3[تاریخ],0)</f>
        <v>518</v>
      </c>
      <c r="D519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519" s="4" t="str">
        <f>LEFT(Table3[[#This Row],[تاریخ]],4)</f>
        <v>1398</v>
      </c>
      <c r="F519" s="4" t="str">
        <f>MID(Table3[[#This Row],[تاریخ]],5,2)</f>
        <v>05</v>
      </c>
      <c r="G519" s="42">
        <v>319027875</v>
      </c>
    </row>
    <row r="520" spans="1:7" x14ac:dyDescent="0.25">
      <c r="A520" s="4">
        <v>519</v>
      </c>
      <c r="B520" s="5">
        <v>13980530</v>
      </c>
      <c r="C520" s="4">
        <f>MATCH(Table3[[#This Row],[تاریخ]],Table3[تاریخ],0)</f>
        <v>519</v>
      </c>
      <c r="D520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520" s="4" t="str">
        <f>LEFT(Table3[[#This Row],[تاریخ]],4)</f>
        <v>1398</v>
      </c>
      <c r="F520" s="4" t="str">
        <f>MID(Table3[[#This Row],[تاریخ]],5,2)</f>
        <v>05</v>
      </c>
      <c r="G520" s="42">
        <v>104664805</v>
      </c>
    </row>
    <row r="521" spans="1:7" x14ac:dyDescent="0.25">
      <c r="A521" s="4">
        <v>520</v>
      </c>
      <c r="B521" s="5">
        <v>13980531</v>
      </c>
      <c r="C521" s="4">
        <f>MATCH(Table3[[#This Row],[تاریخ]],Table3[تاریخ],0)</f>
        <v>520</v>
      </c>
      <c r="D521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521" s="4" t="str">
        <f>LEFT(Table3[[#This Row],[تاریخ]],4)</f>
        <v>1398</v>
      </c>
      <c r="F521" s="4" t="str">
        <f>MID(Table3[[#This Row],[تاریخ]],5,2)</f>
        <v>05</v>
      </c>
      <c r="G521" s="42">
        <v>531930644</v>
      </c>
    </row>
    <row r="522" spans="1:7" x14ac:dyDescent="0.25">
      <c r="A522" s="4">
        <v>521</v>
      </c>
      <c r="B522" s="5">
        <v>13980601</v>
      </c>
      <c r="C522" s="4">
        <f>MATCH(Table3[[#This Row],[تاریخ]],Table3[تاریخ],0)</f>
        <v>521</v>
      </c>
      <c r="D522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522" s="4" t="str">
        <f>LEFT(Table3[[#This Row],[تاریخ]],4)</f>
        <v>1398</v>
      </c>
      <c r="F522" s="4" t="str">
        <f>MID(Table3[[#This Row],[تاریخ]],5,2)</f>
        <v>06</v>
      </c>
      <c r="G522" s="42">
        <v>360412779</v>
      </c>
    </row>
    <row r="523" spans="1:7" x14ac:dyDescent="0.25">
      <c r="A523" s="4">
        <v>522</v>
      </c>
      <c r="B523" s="5">
        <v>13980602</v>
      </c>
      <c r="C523" s="4">
        <f>MATCH(Table3[[#This Row],[تاریخ]],Table3[تاریخ],0)</f>
        <v>522</v>
      </c>
      <c r="D523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523" s="4" t="str">
        <f>LEFT(Table3[[#This Row],[تاریخ]],4)</f>
        <v>1398</v>
      </c>
      <c r="F523" s="4" t="str">
        <f>MID(Table3[[#This Row],[تاریخ]],5,2)</f>
        <v>06</v>
      </c>
      <c r="G523" s="42">
        <v>739898608</v>
      </c>
    </row>
    <row r="524" spans="1:7" x14ac:dyDescent="0.25">
      <c r="A524" s="4">
        <v>523</v>
      </c>
      <c r="B524" s="5">
        <v>13980603</v>
      </c>
      <c r="C524" s="4">
        <f>MATCH(Table3[[#This Row],[تاریخ]],Table3[تاریخ],0)</f>
        <v>523</v>
      </c>
      <c r="D524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524" s="4" t="str">
        <f>LEFT(Table3[[#This Row],[تاریخ]],4)</f>
        <v>1398</v>
      </c>
      <c r="F524" s="4" t="str">
        <f>MID(Table3[[#This Row],[تاریخ]],5,2)</f>
        <v>06</v>
      </c>
      <c r="G524" s="42">
        <v>310785586</v>
      </c>
    </row>
    <row r="525" spans="1:7" x14ac:dyDescent="0.25">
      <c r="A525" s="4">
        <v>524</v>
      </c>
      <c r="B525" s="5">
        <v>13980604</v>
      </c>
      <c r="C525" s="4">
        <f>MATCH(Table3[[#This Row],[تاریخ]],Table3[تاریخ],0)</f>
        <v>524</v>
      </c>
      <c r="D525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525" s="4" t="str">
        <f>LEFT(Table3[[#This Row],[تاریخ]],4)</f>
        <v>1398</v>
      </c>
      <c r="F525" s="4" t="str">
        <f>MID(Table3[[#This Row],[تاریخ]],5,2)</f>
        <v>06</v>
      </c>
      <c r="G525" s="42">
        <v>631676153</v>
      </c>
    </row>
    <row r="526" spans="1:7" x14ac:dyDescent="0.25">
      <c r="A526" s="4">
        <v>525</v>
      </c>
      <c r="B526" s="5">
        <v>13980605</v>
      </c>
      <c r="C526" s="4">
        <f>MATCH(Table3[[#This Row],[تاریخ]],Table3[تاریخ],0)</f>
        <v>525</v>
      </c>
      <c r="D526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526" s="4" t="str">
        <f>LEFT(Table3[[#This Row],[تاریخ]],4)</f>
        <v>1398</v>
      </c>
      <c r="F526" s="4" t="str">
        <f>MID(Table3[[#This Row],[تاریخ]],5,2)</f>
        <v>06</v>
      </c>
      <c r="G526" s="42">
        <v>261653504</v>
      </c>
    </row>
    <row r="527" spans="1:7" x14ac:dyDescent="0.25">
      <c r="A527" s="4">
        <v>526</v>
      </c>
      <c r="B527" s="5">
        <v>13980606</v>
      </c>
      <c r="C527" s="4">
        <f>MATCH(Table3[[#This Row],[تاریخ]],Table3[تاریخ],0)</f>
        <v>526</v>
      </c>
      <c r="D527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527" s="4" t="str">
        <f>LEFT(Table3[[#This Row],[تاریخ]],4)</f>
        <v>1398</v>
      </c>
      <c r="F527" s="4" t="str">
        <f>MID(Table3[[#This Row],[تاریخ]],5,2)</f>
        <v>06</v>
      </c>
      <c r="G527" s="42">
        <v>281582762</v>
      </c>
    </row>
    <row r="528" spans="1:7" x14ac:dyDescent="0.25">
      <c r="A528" s="4">
        <v>527</v>
      </c>
      <c r="B528" s="5">
        <v>13980607</v>
      </c>
      <c r="C528" s="4">
        <f>MATCH(Table3[[#This Row],[تاریخ]],Table3[تاریخ],0)</f>
        <v>527</v>
      </c>
      <c r="D528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528" s="4" t="str">
        <f>LEFT(Table3[[#This Row],[تاریخ]],4)</f>
        <v>1398</v>
      </c>
      <c r="F528" s="4" t="str">
        <f>MID(Table3[[#This Row],[تاریخ]],5,2)</f>
        <v>06</v>
      </c>
      <c r="G528" s="42">
        <v>486797108</v>
      </c>
    </row>
    <row r="529" spans="1:7" x14ac:dyDescent="0.25">
      <c r="A529" s="4">
        <v>528</v>
      </c>
      <c r="B529" s="5">
        <v>13980608</v>
      </c>
      <c r="C529" s="4">
        <f>MATCH(Table3[[#This Row],[تاریخ]],Table3[تاریخ],0)</f>
        <v>528</v>
      </c>
      <c r="D529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529" s="4" t="str">
        <f>LEFT(Table3[[#This Row],[تاریخ]],4)</f>
        <v>1398</v>
      </c>
      <c r="F529" s="4" t="str">
        <f>MID(Table3[[#This Row],[تاریخ]],5,2)</f>
        <v>06</v>
      </c>
      <c r="G529" s="42">
        <v>806443018</v>
      </c>
    </row>
    <row r="530" spans="1:7" x14ac:dyDescent="0.25">
      <c r="A530" s="4">
        <v>529</v>
      </c>
      <c r="B530" s="5">
        <v>13980609</v>
      </c>
      <c r="C530" s="4">
        <f>MATCH(Table3[[#This Row],[تاریخ]],Table3[تاریخ],0)</f>
        <v>529</v>
      </c>
      <c r="D530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530" s="4" t="str">
        <f>LEFT(Table3[[#This Row],[تاریخ]],4)</f>
        <v>1398</v>
      </c>
      <c r="F530" s="4" t="str">
        <f>MID(Table3[[#This Row],[تاریخ]],5,2)</f>
        <v>06</v>
      </c>
      <c r="G530" s="42">
        <v>926061507</v>
      </c>
    </row>
    <row r="531" spans="1:7" x14ac:dyDescent="0.25">
      <c r="A531" s="4">
        <v>530</v>
      </c>
      <c r="B531" s="5">
        <v>13980610</v>
      </c>
      <c r="C531" s="4">
        <f>MATCH(Table3[[#This Row],[تاریخ]],Table3[تاریخ],0)</f>
        <v>530</v>
      </c>
      <c r="D531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531" s="4" t="str">
        <f>LEFT(Table3[[#This Row],[تاریخ]],4)</f>
        <v>1398</v>
      </c>
      <c r="F531" s="4" t="str">
        <f>MID(Table3[[#This Row],[تاریخ]],5,2)</f>
        <v>06</v>
      </c>
      <c r="G531" s="42">
        <v>770519016</v>
      </c>
    </row>
    <row r="532" spans="1:7" x14ac:dyDescent="0.25">
      <c r="A532" s="4">
        <v>531</v>
      </c>
      <c r="B532" s="5">
        <v>13980611</v>
      </c>
      <c r="C532" s="4">
        <f>MATCH(Table3[[#This Row],[تاریخ]],Table3[تاریخ],0)</f>
        <v>531</v>
      </c>
      <c r="D532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532" s="4" t="str">
        <f>LEFT(Table3[[#This Row],[تاریخ]],4)</f>
        <v>1398</v>
      </c>
      <c r="F532" s="4" t="str">
        <f>MID(Table3[[#This Row],[تاریخ]],5,2)</f>
        <v>06</v>
      </c>
      <c r="G532" s="42">
        <v>640525955</v>
      </c>
    </row>
    <row r="533" spans="1:7" x14ac:dyDescent="0.25">
      <c r="A533" s="4">
        <v>532</v>
      </c>
      <c r="B533" s="5">
        <v>13980612</v>
      </c>
      <c r="C533" s="4">
        <f>MATCH(Table3[[#This Row],[تاریخ]],Table3[تاریخ],0)</f>
        <v>532</v>
      </c>
      <c r="D533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533" s="4" t="str">
        <f>LEFT(Table3[[#This Row],[تاریخ]],4)</f>
        <v>1398</v>
      </c>
      <c r="F533" s="4" t="str">
        <f>MID(Table3[[#This Row],[تاریخ]],5,2)</f>
        <v>06</v>
      </c>
      <c r="G533" s="42">
        <v>117239607</v>
      </c>
    </row>
    <row r="534" spans="1:7" x14ac:dyDescent="0.25">
      <c r="A534" s="4">
        <v>533</v>
      </c>
      <c r="B534" s="5">
        <v>13980613</v>
      </c>
      <c r="C534" s="4">
        <f>MATCH(Table3[[#This Row],[تاریخ]],Table3[تاریخ],0)</f>
        <v>533</v>
      </c>
      <c r="D534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534" s="4" t="str">
        <f>LEFT(Table3[[#This Row],[تاریخ]],4)</f>
        <v>1398</v>
      </c>
      <c r="F534" s="4" t="str">
        <f>MID(Table3[[#This Row],[تاریخ]],5,2)</f>
        <v>06</v>
      </c>
      <c r="G534" s="42">
        <v>418084497</v>
      </c>
    </row>
    <row r="535" spans="1:7" x14ac:dyDescent="0.25">
      <c r="A535" s="4">
        <v>534</v>
      </c>
      <c r="B535" s="5">
        <v>13980614</v>
      </c>
      <c r="C535" s="4">
        <f>MATCH(Table3[[#This Row],[تاریخ]],Table3[تاریخ],0)</f>
        <v>534</v>
      </c>
      <c r="D535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535" s="4" t="str">
        <f>LEFT(Table3[[#This Row],[تاریخ]],4)</f>
        <v>1398</v>
      </c>
      <c r="F535" s="4" t="str">
        <f>MID(Table3[[#This Row],[تاریخ]],5,2)</f>
        <v>06</v>
      </c>
      <c r="G535" s="42">
        <v>595149023</v>
      </c>
    </row>
    <row r="536" spans="1:7" x14ac:dyDescent="0.25">
      <c r="A536" s="4">
        <v>535</v>
      </c>
      <c r="B536" s="5">
        <v>13980615</v>
      </c>
      <c r="C536" s="4">
        <f>MATCH(Table3[[#This Row],[تاریخ]],Table3[تاریخ],0)</f>
        <v>535</v>
      </c>
      <c r="D536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536" s="4" t="str">
        <f>LEFT(Table3[[#This Row],[تاریخ]],4)</f>
        <v>1398</v>
      </c>
      <c r="F536" s="4" t="str">
        <f>MID(Table3[[#This Row],[تاریخ]],5,2)</f>
        <v>06</v>
      </c>
      <c r="G536" s="42">
        <v>243842565</v>
      </c>
    </row>
    <row r="537" spans="1:7" x14ac:dyDescent="0.25">
      <c r="A537" s="4">
        <v>536</v>
      </c>
      <c r="B537" s="5">
        <v>13980616</v>
      </c>
      <c r="C537" s="4">
        <f>MATCH(Table3[[#This Row],[تاریخ]],Table3[تاریخ],0)</f>
        <v>536</v>
      </c>
      <c r="D537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537" s="4" t="str">
        <f>LEFT(Table3[[#This Row],[تاریخ]],4)</f>
        <v>1398</v>
      </c>
      <c r="F537" s="4" t="str">
        <f>MID(Table3[[#This Row],[تاریخ]],5,2)</f>
        <v>06</v>
      </c>
      <c r="G537" s="42">
        <v>882615689</v>
      </c>
    </row>
    <row r="538" spans="1:7" x14ac:dyDescent="0.25">
      <c r="A538" s="4">
        <v>537</v>
      </c>
      <c r="B538" s="5">
        <v>13980617</v>
      </c>
      <c r="C538" s="4">
        <f>MATCH(Table3[[#This Row],[تاریخ]],Table3[تاریخ],0)</f>
        <v>537</v>
      </c>
      <c r="D538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538" s="4" t="str">
        <f>LEFT(Table3[[#This Row],[تاریخ]],4)</f>
        <v>1398</v>
      </c>
      <c r="F538" s="4" t="str">
        <f>MID(Table3[[#This Row],[تاریخ]],5,2)</f>
        <v>06</v>
      </c>
      <c r="G538" s="42">
        <v>793370782</v>
      </c>
    </row>
    <row r="539" spans="1:7" x14ac:dyDescent="0.25">
      <c r="A539" s="4">
        <v>538</v>
      </c>
      <c r="B539" s="5">
        <v>13980618</v>
      </c>
      <c r="C539" s="4">
        <f>MATCH(Table3[[#This Row],[تاریخ]],Table3[تاریخ],0)</f>
        <v>538</v>
      </c>
      <c r="D539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539" s="4" t="str">
        <f>LEFT(Table3[[#This Row],[تاریخ]],4)</f>
        <v>1398</v>
      </c>
      <c r="F539" s="4" t="str">
        <f>MID(Table3[[#This Row],[تاریخ]],5,2)</f>
        <v>06</v>
      </c>
      <c r="G539" s="42">
        <v>533939466</v>
      </c>
    </row>
    <row r="540" spans="1:7" x14ac:dyDescent="0.25">
      <c r="A540" s="4">
        <v>539</v>
      </c>
      <c r="B540" s="5">
        <v>13980619</v>
      </c>
      <c r="C540" s="4">
        <f>MATCH(Table3[[#This Row],[تاریخ]],Table3[تاریخ],0)</f>
        <v>539</v>
      </c>
      <c r="D540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540" s="4" t="str">
        <f>LEFT(Table3[[#This Row],[تاریخ]],4)</f>
        <v>1398</v>
      </c>
      <c r="F540" s="4" t="str">
        <f>MID(Table3[[#This Row],[تاریخ]],5,2)</f>
        <v>06</v>
      </c>
      <c r="G540" s="42">
        <v>276676006</v>
      </c>
    </row>
    <row r="541" spans="1:7" x14ac:dyDescent="0.25">
      <c r="A541" s="4">
        <v>540</v>
      </c>
      <c r="B541" s="5">
        <v>13980620</v>
      </c>
      <c r="C541" s="4">
        <f>MATCH(Table3[[#This Row],[تاریخ]],Table3[تاریخ],0)</f>
        <v>540</v>
      </c>
      <c r="D541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541" s="4" t="str">
        <f>LEFT(Table3[[#This Row],[تاریخ]],4)</f>
        <v>1398</v>
      </c>
      <c r="F541" s="4" t="str">
        <f>MID(Table3[[#This Row],[تاریخ]],5,2)</f>
        <v>06</v>
      </c>
      <c r="G541" s="42">
        <v>281502613</v>
      </c>
    </row>
    <row r="542" spans="1:7" x14ac:dyDescent="0.25">
      <c r="A542" s="4">
        <v>541</v>
      </c>
      <c r="B542" s="5">
        <v>13980621</v>
      </c>
      <c r="C542" s="4">
        <f>MATCH(Table3[[#This Row],[تاریخ]],Table3[تاریخ],0)</f>
        <v>541</v>
      </c>
      <c r="D542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542" s="4" t="str">
        <f>LEFT(Table3[[#This Row],[تاریخ]],4)</f>
        <v>1398</v>
      </c>
      <c r="F542" s="4" t="str">
        <f>MID(Table3[[#This Row],[تاریخ]],5,2)</f>
        <v>06</v>
      </c>
      <c r="G542" s="42">
        <v>487466719</v>
      </c>
    </row>
    <row r="543" spans="1:7" x14ac:dyDescent="0.25">
      <c r="A543" s="4">
        <v>542</v>
      </c>
      <c r="B543" s="5">
        <v>13980622</v>
      </c>
      <c r="C543" s="4">
        <f>MATCH(Table3[[#This Row],[تاریخ]],Table3[تاریخ],0)</f>
        <v>542</v>
      </c>
      <c r="D543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543" s="4" t="str">
        <f>LEFT(Table3[[#This Row],[تاریخ]],4)</f>
        <v>1398</v>
      </c>
      <c r="F543" s="4" t="str">
        <f>MID(Table3[[#This Row],[تاریخ]],5,2)</f>
        <v>06</v>
      </c>
      <c r="G543" s="42">
        <v>129141514</v>
      </c>
    </row>
    <row r="544" spans="1:7" x14ac:dyDescent="0.25">
      <c r="A544" s="4">
        <v>543</v>
      </c>
      <c r="B544" s="5">
        <v>13980623</v>
      </c>
      <c r="C544" s="4">
        <f>MATCH(Table3[[#This Row],[تاریخ]],Table3[تاریخ],0)</f>
        <v>543</v>
      </c>
      <c r="D544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544" s="4" t="str">
        <f>LEFT(Table3[[#This Row],[تاریخ]],4)</f>
        <v>1398</v>
      </c>
      <c r="F544" s="4" t="str">
        <f>MID(Table3[[#This Row],[تاریخ]],5,2)</f>
        <v>06</v>
      </c>
      <c r="G544" s="42">
        <v>194056010</v>
      </c>
    </row>
    <row r="545" spans="1:7" x14ac:dyDescent="0.25">
      <c r="A545" s="4">
        <v>544</v>
      </c>
      <c r="B545" s="5">
        <v>13980624</v>
      </c>
      <c r="C545" s="4">
        <f>MATCH(Table3[[#This Row],[تاریخ]],Table3[تاریخ],0)</f>
        <v>544</v>
      </c>
      <c r="D545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545" s="4" t="str">
        <f>LEFT(Table3[[#This Row],[تاریخ]],4)</f>
        <v>1398</v>
      </c>
      <c r="F545" s="4" t="str">
        <f>MID(Table3[[#This Row],[تاریخ]],5,2)</f>
        <v>06</v>
      </c>
      <c r="G545" s="42">
        <v>753987845</v>
      </c>
    </row>
    <row r="546" spans="1:7" x14ac:dyDescent="0.25">
      <c r="A546" s="4">
        <v>545</v>
      </c>
      <c r="B546" s="5">
        <v>13980625</v>
      </c>
      <c r="C546" s="4">
        <f>MATCH(Table3[[#This Row],[تاریخ]],Table3[تاریخ],0)</f>
        <v>545</v>
      </c>
      <c r="D546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546" s="4" t="str">
        <f>LEFT(Table3[[#This Row],[تاریخ]],4)</f>
        <v>1398</v>
      </c>
      <c r="F546" s="4" t="str">
        <f>MID(Table3[[#This Row],[تاریخ]],5,2)</f>
        <v>06</v>
      </c>
      <c r="G546" s="42">
        <v>661256965</v>
      </c>
    </row>
    <row r="547" spans="1:7" x14ac:dyDescent="0.25">
      <c r="A547" s="4">
        <v>546</v>
      </c>
      <c r="B547" s="5">
        <v>13980626</v>
      </c>
      <c r="C547" s="4">
        <f>MATCH(Table3[[#This Row],[تاریخ]],Table3[تاریخ],0)</f>
        <v>546</v>
      </c>
      <c r="D547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547" s="4" t="str">
        <f>LEFT(Table3[[#This Row],[تاریخ]],4)</f>
        <v>1398</v>
      </c>
      <c r="F547" s="4" t="str">
        <f>MID(Table3[[#This Row],[تاریخ]],5,2)</f>
        <v>06</v>
      </c>
      <c r="G547" s="42">
        <v>234542103</v>
      </c>
    </row>
    <row r="548" spans="1:7" x14ac:dyDescent="0.25">
      <c r="A548" s="4">
        <v>547</v>
      </c>
      <c r="B548" s="5">
        <v>13980627</v>
      </c>
      <c r="C548" s="4">
        <f>MATCH(Table3[[#This Row],[تاریخ]],Table3[تاریخ],0)</f>
        <v>547</v>
      </c>
      <c r="D548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548" s="4" t="str">
        <f>LEFT(Table3[[#This Row],[تاریخ]],4)</f>
        <v>1398</v>
      </c>
      <c r="F548" s="4" t="str">
        <f>MID(Table3[[#This Row],[تاریخ]],5,2)</f>
        <v>06</v>
      </c>
      <c r="G548" s="42">
        <v>178387203</v>
      </c>
    </row>
    <row r="549" spans="1:7" x14ac:dyDescent="0.25">
      <c r="A549" s="4">
        <v>548</v>
      </c>
      <c r="B549" s="5">
        <v>13980628</v>
      </c>
      <c r="C549" s="4">
        <f>MATCH(Table3[[#This Row],[تاریخ]],Table3[تاریخ],0)</f>
        <v>548</v>
      </c>
      <c r="D549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549" s="4" t="str">
        <f>LEFT(Table3[[#This Row],[تاریخ]],4)</f>
        <v>1398</v>
      </c>
      <c r="F549" s="4" t="str">
        <f>MID(Table3[[#This Row],[تاریخ]],5,2)</f>
        <v>06</v>
      </c>
      <c r="G549" s="42">
        <v>660294321</v>
      </c>
    </row>
    <row r="550" spans="1:7" x14ac:dyDescent="0.25">
      <c r="A550" s="4">
        <v>549</v>
      </c>
      <c r="B550" s="5">
        <v>13980629</v>
      </c>
      <c r="C550" s="4">
        <f>MATCH(Table3[[#This Row],[تاریخ]],Table3[تاریخ],0)</f>
        <v>549</v>
      </c>
      <c r="D550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550" s="4" t="str">
        <f>LEFT(Table3[[#This Row],[تاریخ]],4)</f>
        <v>1398</v>
      </c>
      <c r="F550" s="4" t="str">
        <f>MID(Table3[[#This Row],[تاریخ]],5,2)</f>
        <v>06</v>
      </c>
      <c r="G550" s="42">
        <v>188649671</v>
      </c>
    </row>
    <row r="551" spans="1:7" x14ac:dyDescent="0.25">
      <c r="A551" s="4">
        <v>550</v>
      </c>
      <c r="B551" s="5">
        <v>13980630</v>
      </c>
      <c r="C551" s="4">
        <f>MATCH(Table3[[#This Row],[تاریخ]],Table3[تاریخ],0)</f>
        <v>550</v>
      </c>
      <c r="D551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551" s="4" t="str">
        <f>LEFT(Table3[[#This Row],[تاریخ]],4)</f>
        <v>1398</v>
      </c>
      <c r="F551" s="4" t="str">
        <f>MID(Table3[[#This Row],[تاریخ]],5,2)</f>
        <v>06</v>
      </c>
      <c r="G551" s="42">
        <v>116857765</v>
      </c>
    </row>
    <row r="552" spans="1:7" x14ac:dyDescent="0.25">
      <c r="A552" s="4">
        <v>551</v>
      </c>
      <c r="B552" s="5">
        <v>13980631</v>
      </c>
      <c r="C552" s="4">
        <f>MATCH(Table3[[#This Row],[تاریخ]],Table3[تاریخ],0)</f>
        <v>551</v>
      </c>
      <c r="D552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552" s="4" t="str">
        <f>LEFT(Table3[[#This Row],[تاریخ]],4)</f>
        <v>1398</v>
      </c>
      <c r="F552" s="4" t="str">
        <f>MID(Table3[[#This Row],[تاریخ]],5,2)</f>
        <v>06</v>
      </c>
      <c r="G552" s="42">
        <v>138693332</v>
      </c>
    </row>
    <row r="553" spans="1:7" x14ac:dyDescent="0.25">
      <c r="A553" s="4">
        <v>552</v>
      </c>
      <c r="B553" s="5">
        <v>13980701</v>
      </c>
      <c r="C553" s="4">
        <f>MATCH(Table3[[#This Row],[تاریخ]],Table3[تاریخ],0)</f>
        <v>552</v>
      </c>
      <c r="D553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553" s="4" t="str">
        <f>LEFT(Table3[[#This Row],[تاریخ]],4)</f>
        <v>1398</v>
      </c>
      <c r="F553" s="4" t="str">
        <f>MID(Table3[[#This Row],[تاریخ]],5,2)</f>
        <v>07</v>
      </c>
      <c r="G553" s="42">
        <v>152070787</v>
      </c>
    </row>
    <row r="554" spans="1:7" x14ac:dyDescent="0.25">
      <c r="A554" s="4">
        <v>553</v>
      </c>
      <c r="B554" s="5">
        <v>13980702</v>
      </c>
      <c r="C554" s="4">
        <f>MATCH(Table3[[#This Row],[تاریخ]],Table3[تاریخ],0)</f>
        <v>553</v>
      </c>
      <c r="D554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554" s="4" t="str">
        <f>LEFT(Table3[[#This Row],[تاریخ]],4)</f>
        <v>1398</v>
      </c>
      <c r="F554" s="4" t="str">
        <f>MID(Table3[[#This Row],[تاریخ]],5,2)</f>
        <v>07</v>
      </c>
      <c r="G554" s="42">
        <v>784346754</v>
      </c>
    </row>
    <row r="555" spans="1:7" x14ac:dyDescent="0.25">
      <c r="A555" s="4">
        <v>554</v>
      </c>
      <c r="B555" s="5">
        <v>13980703</v>
      </c>
      <c r="C555" s="4">
        <f>MATCH(Table3[[#This Row],[تاریخ]],Table3[تاریخ],0)</f>
        <v>554</v>
      </c>
      <c r="D555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555" s="4" t="str">
        <f>LEFT(Table3[[#This Row],[تاریخ]],4)</f>
        <v>1398</v>
      </c>
      <c r="F555" s="4" t="str">
        <f>MID(Table3[[#This Row],[تاریخ]],5,2)</f>
        <v>07</v>
      </c>
      <c r="G555" s="42">
        <v>579344531</v>
      </c>
    </row>
    <row r="556" spans="1:7" x14ac:dyDescent="0.25">
      <c r="A556" s="4">
        <v>555</v>
      </c>
      <c r="B556" s="5">
        <v>13980704</v>
      </c>
      <c r="C556" s="4">
        <f>MATCH(Table3[[#This Row],[تاریخ]],Table3[تاریخ],0)</f>
        <v>555</v>
      </c>
      <c r="D556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556" s="4" t="str">
        <f>LEFT(Table3[[#This Row],[تاریخ]],4)</f>
        <v>1398</v>
      </c>
      <c r="F556" s="4" t="str">
        <f>MID(Table3[[#This Row],[تاریخ]],5,2)</f>
        <v>07</v>
      </c>
      <c r="G556" s="42">
        <v>532857281</v>
      </c>
    </row>
    <row r="557" spans="1:7" x14ac:dyDescent="0.25">
      <c r="A557" s="4">
        <v>556</v>
      </c>
      <c r="B557" s="5">
        <v>13980705</v>
      </c>
      <c r="C557" s="4">
        <f>MATCH(Table3[[#This Row],[تاریخ]],Table3[تاریخ],0)</f>
        <v>556</v>
      </c>
      <c r="D557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557" s="4" t="str">
        <f>LEFT(Table3[[#This Row],[تاریخ]],4)</f>
        <v>1398</v>
      </c>
      <c r="F557" s="4" t="str">
        <f>MID(Table3[[#This Row],[تاریخ]],5,2)</f>
        <v>07</v>
      </c>
      <c r="G557" s="42">
        <v>756391855</v>
      </c>
    </row>
    <row r="558" spans="1:7" x14ac:dyDescent="0.25">
      <c r="A558" s="4">
        <v>557</v>
      </c>
      <c r="B558" s="5">
        <v>13980706</v>
      </c>
      <c r="C558" s="4">
        <f>MATCH(Table3[[#This Row],[تاریخ]],Table3[تاریخ],0)</f>
        <v>557</v>
      </c>
      <c r="D558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558" s="4" t="str">
        <f>LEFT(Table3[[#This Row],[تاریخ]],4)</f>
        <v>1398</v>
      </c>
      <c r="F558" s="4" t="str">
        <f>MID(Table3[[#This Row],[تاریخ]],5,2)</f>
        <v>07</v>
      </c>
      <c r="G558" s="42">
        <v>414806260</v>
      </c>
    </row>
    <row r="559" spans="1:7" x14ac:dyDescent="0.25">
      <c r="A559" s="4">
        <v>558</v>
      </c>
      <c r="B559" s="5">
        <v>13980707</v>
      </c>
      <c r="C559" s="4">
        <f>MATCH(Table3[[#This Row],[تاریخ]],Table3[تاریخ],0)</f>
        <v>558</v>
      </c>
      <c r="D559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559" s="4" t="str">
        <f>LEFT(Table3[[#This Row],[تاریخ]],4)</f>
        <v>1398</v>
      </c>
      <c r="F559" s="4" t="str">
        <f>MID(Table3[[#This Row],[تاریخ]],5,2)</f>
        <v>07</v>
      </c>
      <c r="G559" s="42">
        <v>741451536</v>
      </c>
    </row>
    <row r="560" spans="1:7" x14ac:dyDescent="0.25">
      <c r="A560" s="4">
        <v>559</v>
      </c>
      <c r="B560" s="5">
        <v>13980708</v>
      </c>
      <c r="C560" s="4">
        <f>MATCH(Table3[[#This Row],[تاریخ]],Table3[تاریخ],0)</f>
        <v>559</v>
      </c>
      <c r="D560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560" s="4" t="str">
        <f>LEFT(Table3[[#This Row],[تاریخ]],4)</f>
        <v>1398</v>
      </c>
      <c r="F560" s="4" t="str">
        <f>MID(Table3[[#This Row],[تاریخ]],5,2)</f>
        <v>07</v>
      </c>
      <c r="G560" s="42">
        <v>618059840</v>
      </c>
    </row>
    <row r="561" spans="1:7" x14ac:dyDescent="0.25">
      <c r="A561" s="4">
        <v>560</v>
      </c>
      <c r="B561" s="5">
        <v>13980709</v>
      </c>
      <c r="C561" s="4">
        <f>MATCH(Table3[[#This Row],[تاریخ]],Table3[تاریخ],0)</f>
        <v>560</v>
      </c>
      <c r="D561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561" s="4" t="str">
        <f>LEFT(Table3[[#This Row],[تاریخ]],4)</f>
        <v>1398</v>
      </c>
      <c r="F561" s="4" t="str">
        <f>MID(Table3[[#This Row],[تاریخ]],5,2)</f>
        <v>07</v>
      </c>
      <c r="G561" s="42">
        <v>342203718</v>
      </c>
    </row>
    <row r="562" spans="1:7" x14ac:dyDescent="0.25">
      <c r="A562" s="4">
        <v>561</v>
      </c>
      <c r="B562" s="5">
        <v>13980710</v>
      </c>
      <c r="C562" s="4">
        <f>MATCH(Table3[[#This Row],[تاریخ]],Table3[تاریخ],0)</f>
        <v>561</v>
      </c>
      <c r="D562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562" s="4" t="str">
        <f>LEFT(Table3[[#This Row],[تاریخ]],4)</f>
        <v>1398</v>
      </c>
      <c r="F562" s="4" t="str">
        <f>MID(Table3[[#This Row],[تاریخ]],5,2)</f>
        <v>07</v>
      </c>
      <c r="G562" s="42">
        <v>388443208</v>
      </c>
    </row>
    <row r="563" spans="1:7" x14ac:dyDescent="0.25">
      <c r="A563" s="4">
        <v>562</v>
      </c>
      <c r="B563" s="5">
        <v>13980711</v>
      </c>
      <c r="C563" s="4">
        <f>MATCH(Table3[[#This Row],[تاریخ]],Table3[تاریخ],0)</f>
        <v>562</v>
      </c>
      <c r="D563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563" s="4" t="str">
        <f>LEFT(Table3[[#This Row],[تاریخ]],4)</f>
        <v>1398</v>
      </c>
      <c r="F563" s="4" t="str">
        <f>MID(Table3[[#This Row],[تاریخ]],5,2)</f>
        <v>07</v>
      </c>
      <c r="G563" s="42">
        <v>686167500</v>
      </c>
    </row>
    <row r="564" spans="1:7" x14ac:dyDescent="0.25">
      <c r="A564" s="4">
        <v>563</v>
      </c>
      <c r="B564" s="5">
        <v>13980712</v>
      </c>
      <c r="C564" s="4">
        <f>MATCH(Table3[[#This Row],[تاریخ]],Table3[تاریخ],0)</f>
        <v>563</v>
      </c>
      <c r="D564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564" s="4" t="str">
        <f>LEFT(Table3[[#This Row],[تاریخ]],4)</f>
        <v>1398</v>
      </c>
      <c r="F564" s="4" t="str">
        <f>MID(Table3[[#This Row],[تاریخ]],5,2)</f>
        <v>07</v>
      </c>
      <c r="G564" s="42">
        <v>636607925</v>
      </c>
    </row>
    <row r="565" spans="1:7" x14ac:dyDescent="0.25">
      <c r="A565" s="4">
        <v>564</v>
      </c>
      <c r="B565" s="5">
        <v>13980713</v>
      </c>
      <c r="C565" s="4">
        <f>MATCH(Table3[[#This Row],[تاریخ]],Table3[تاریخ],0)</f>
        <v>564</v>
      </c>
      <c r="D565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565" s="4" t="str">
        <f>LEFT(Table3[[#This Row],[تاریخ]],4)</f>
        <v>1398</v>
      </c>
      <c r="F565" s="4" t="str">
        <f>MID(Table3[[#This Row],[تاریخ]],5,2)</f>
        <v>07</v>
      </c>
      <c r="G565" s="42">
        <v>503588021</v>
      </c>
    </row>
    <row r="566" spans="1:7" x14ac:dyDescent="0.25">
      <c r="A566" s="4">
        <v>565</v>
      </c>
      <c r="B566" s="5">
        <v>13980714</v>
      </c>
      <c r="C566" s="4">
        <f>MATCH(Table3[[#This Row],[تاریخ]],Table3[تاریخ],0)</f>
        <v>565</v>
      </c>
      <c r="D566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566" s="4" t="str">
        <f>LEFT(Table3[[#This Row],[تاریخ]],4)</f>
        <v>1398</v>
      </c>
      <c r="F566" s="4" t="str">
        <f>MID(Table3[[#This Row],[تاریخ]],5,2)</f>
        <v>07</v>
      </c>
      <c r="G566" s="42">
        <v>846316788</v>
      </c>
    </row>
    <row r="567" spans="1:7" x14ac:dyDescent="0.25">
      <c r="A567" s="4">
        <v>566</v>
      </c>
      <c r="B567" s="5">
        <v>13980715</v>
      </c>
      <c r="C567" s="4">
        <f>MATCH(Table3[[#This Row],[تاریخ]],Table3[تاریخ],0)</f>
        <v>566</v>
      </c>
      <c r="D567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567" s="4" t="str">
        <f>LEFT(Table3[[#This Row],[تاریخ]],4)</f>
        <v>1398</v>
      </c>
      <c r="F567" s="4" t="str">
        <f>MID(Table3[[#This Row],[تاریخ]],5,2)</f>
        <v>07</v>
      </c>
      <c r="G567" s="42">
        <v>563812964</v>
      </c>
    </row>
    <row r="568" spans="1:7" x14ac:dyDescent="0.25">
      <c r="A568" s="4">
        <v>567</v>
      </c>
      <c r="B568" s="5">
        <v>13980716</v>
      </c>
      <c r="C568" s="4">
        <f>MATCH(Table3[[#This Row],[تاریخ]],Table3[تاریخ],0)</f>
        <v>567</v>
      </c>
      <c r="D568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568" s="4" t="str">
        <f>LEFT(Table3[[#This Row],[تاریخ]],4)</f>
        <v>1398</v>
      </c>
      <c r="F568" s="4" t="str">
        <f>MID(Table3[[#This Row],[تاریخ]],5,2)</f>
        <v>07</v>
      </c>
      <c r="G568" s="42">
        <v>609421898</v>
      </c>
    </row>
    <row r="569" spans="1:7" x14ac:dyDescent="0.25">
      <c r="A569" s="4">
        <v>568</v>
      </c>
      <c r="B569" s="5">
        <v>13980717</v>
      </c>
      <c r="C569" s="4">
        <f>MATCH(Table3[[#This Row],[تاریخ]],Table3[تاریخ],0)</f>
        <v>568</v>
      </c>
      <c r="D569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569" s="4" t="str">
        <f>LEFT(Table3[[#This Row],[تاریخ]],4)</f>
        <v>1398</v>
      </c>
      <c r="F569" s="4" t="str">
        <f>MID(Table3[[#This Row],[تاریخ]],5,2)</f>
        <v>07</v>
      </c>
      <c r="G569" s="42">
        <v>114545133</v>
      </c>
    </row>
    <row r="570" spans="1:7" x14ac:dyDescent="0.25">
      <c r="A570" s="4">
        <v>569</v>
      </c>
      <c r="B570" s="5">
        <v>13980718</v>
      </c>
      <c r="C570" s="4">
        <f>MATCH(Table3[[#This Row],[تاریخ]],Table3[تاریخ],0)</f>
        <v>569</v>
      </c>
      <c r="D570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570" s="4" t="str">
        <f>LEFT(Table3[[#This Row],[تاریخ]],4)</f>
        <v>1398</v>
      </c>
      <c r="F570" s="4" t="str">
        <f>MID(Table3[[#This Row],[تاریخ]],5,2)</f>
        <v>07</v>
      </c>
      <c r="G570" s="42">
        <v>293081813</v>
      </c>
    </row>
    <row r="571" spans="1:7" x14ac:dyDescent="0.25">
      <c r="A571" s="4">
        <v>570</v>
      </c>
      <c r="B571" s="5">
        <v>13980719</v>
      </c>
      <c r="C571" s="4">
        <f>MATCH(Table3[[#This Row],[تاریخ]],Table3[تاریخ],0)</f>
        <v>570</v>
      </c>
      <c r="D571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571" s="4" t="str">
        <f>LEFT(Table3[[#This Row],[تاریخ]],4)</f>
        <v>1398</v>
      </c>
      <c r="F571" s="4" t="str">
        <f>MID(Table3[[#This Row],[تاریخ]],5,2)</f>
        <v>07</v>
      </c>
      <c r="G571" s="42">
        <v>429201343</v>
      </c>
    </row>
    <row r="572" spans="1:7" x14ac:dyDescent="0.25">
      <c r="A572" s="4">
        <v>571</v>
      </c>
      <c r="B572" s="5">
        <v>13980720</v>
      </c>
      <c r="C572" s="4">
        <f>MATCH(Table3[[#This Row],[تاریخ]],Table3[تاریخ],0)</f>
        <v>571</v>
      </c>
      <c r="D572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572" s="4" t="str">
        <f>LEFT(Table3[[#This Row],[تاریخ]],4)</f>
        <v>1398</v>
      </c>
      <c r="F572" s="4" t="str">
        <f>MID(Table3[[#This Row],[تاریخ]],5,2)</f>
        <v>07</v>
      </c>
      <c r="G572" s="42">
        <v>266131655</v>
      </c>
    </row>
    <row r="573" spans="1:7" x14ac:dyDescent="0.25">
      <c r="A573" s="4">
        <v>572</v>
      </c>
      <c r="B573" s="5">
        <v>13980721</v>
      </c>
      <c r="C573" s="4">
        <f>MATCH(Table3[[#This Row],[تاریخ]],Table3[تاریخ],0)</f>
        <v>572</v>
      </c>
      <c r="D573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573" s="4" t="str">
        <f>LEFT(Table3[[#This Row],[تاریخ]],4)</f>
        <v>1398</v>
      </c>
      <c r="F573" s="4" t="str">
        <f>MID(Table3[[#This Row],[تاریخ]],5,2)</f>
        <v>07</v>
      </c>
      <c r="G573" s="42">
        <v>689047812</v>
      </c>
    </row>
    <row r="574" spans="1:7" x14ac:dyDescent="0.25">
      <c r="A574" s="4">
        <v>573</v>
      </c>
      <c r="B574" s="5">
        <v>13980722</v>
      </c>
      <c r="C574" s="4">
        <f>MATCH(Table3[[#This Row],[تاریخ]],Table3[تاریخ],0)</f>
        <v>573</v>
      </c>
      <c r="D574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574" s="4" t="str">
        <f>LEFT(Table3[[#This Row],[تاریخ]],4)</f>
        <v>1398</v>
      </c>
      <c r="F574" s="4" t="str">
        <f>MID(Table3[[#This Row],[تاریخ]],5,2)</f>
        <v>07</v>
      </c>
      <c r="G574" s="42">
        <v>615693024</v>
      </c>
    </row>
    <row r="575" spans="1:7" x14ac:dyDescent="0.25">
      <c r="A575" s="4">
        <v>574</v>
      </c>
      <c r="B575" s="5">
        <v>13980723</v>
      </c>
      <c r="C575" s="4">
        <f>MATCH(Table3[[#This Row],[تاریخ]],Table3[تاریخ],0)</f>
        <v>574</v>
      </c>
      <c r="D575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575" s="4" t="str">
        <f>LEFT(Table3[[#This Row],[تاریخ]],4)</f>
        <v>1398</v>
      </c>
      <c r="F575" s="4" t="str">
        <f>MID(Table3[[#This Row],[تاریخ]],5,2)</f>
        <v>07</v>
      </c>
      <c r="G575" s="42">
        <v>114083238</v>
      </c>
    </row>
    <row r="576" spans="1:7" x14ac:dyDescent="0.25">
      <c r="A576" s="4">
        <v>575</v>
      </c>
      <c r="B576" s="5">
        <v>13980724</v>
      </c>
      <c r="C576" s="4">
        <f>MATCH(Table3[[#This Row],[تاریخ]],Table3[تاریخ],0)</f>
        <v>575</v>
      </c>
      <c r="D576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576" s="4" t="str">
        <f>LEFT(Table3[[#This Row],[تاریخ]],4)</f>
        <v>1398</v>
      </c>
      <c r="F576" s="4" t="str">
        <f>MID(Table3[[#This Row],[تاریخ]],5,2)</f>
        <v>07</v>
      </c>
      <c r="G576" s="42">
        <v>904712499</v>
      </c>
    </row>
    <row r="577" spans="1:7" x14ac:dyDescent="0.25">
      <c r="A577" s="4">
        <v>576</v>
      </c>
      <c r="B577" s="5">
        <v>13980725</v>
      </c>
      <c r="C577" s="4">
        <f>MATCH(Table3[[#This Row],[تاریخ]],Table3[تاریخ],0)</f>
        <v>576</v>
      </c>
      <c r="D577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577" s="4" t="str">
        <f>LEFT(Table3[[#This Row],[تاریخ]],4)</f>
        <v>1398</v>
      </c>
      <c r="F577" s="4" t="str">
        <f>MID(Table3[[#This Row],[تاریخ]],5,2)</f>
        <v>07</v>
      </c>
      <c r="G577" s="42">
        <v>521297212</v>
      </c>
    </row>
    <row r="578" spans="1:7" x14ac:dyDescent="0.25">
      <c r="A578" s="4">
        <v>577</v>
      </c>
      <c r="B578" s="5">
        <v>13980726</v>
      </c>
      <c r="C578" s="4">
        <f>MATCH(Table3[[#This Row],[تاریخ]],Table3[تاریخ],0)</f>
        <v>577</v>
      </c>
      <c r="D578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578" s="4" t="str">
        <f>LEFT(Table3[[#This Row],[تاریخ]],4)</f>
        <v>1398</v>
      </c>
      <c r="F578" s="4" t="str">
        <f>MID(Table3[[#This Row],[تاریخ]],5,2)</f>
        <v>07</v>
      </c>
      <c r="G578" s="42">
        <v>357021823</v>
      </c>
    </row>
    <row r="579" spans="1:7" x14ac:dyDescent="0.25">
      <c r="A579" s="4">
        <v>578</v>
      </c>
      <c r="B579" s="5">
        <v>13980727</v>
      </c>
      <c r="C579" s="4">
        <f>MATCH(Table3[[#This Row],[تاریخ]],Table3[تاریخ],0)</f>
        <v>578</v>
      </c>
      <c r="D579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579" s="4" t="str">
        <f>LEFT(Table3[[#This Row],[تاریخ]],4)</f>
        <v>1398</v>
      </c>
      <c r="F579" s="4" t="str">
        <f>MID(Table3[[#This Row],[تاریخ]],5,2)</f>
        <v>07</v>
      </c>
      <c r="G579" s="42">
        <v>960130585</v>
      </c>
    </row>
    <row r="580" spans="1:7" x14ac:dyDescent="0.25">
      <c r="A580" s="4">
        <v>579</v>
      </c>
      <c r="B580" s="5">
        <v>13980728</v>
      </c>
      <c r="C580" s="4">
        <f>MATCH(Table3[[#This Row],[تاریخ]],Table3[تاریخ],0)</f>
        <v>579</v>
      </c>
      <c r="D580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580" s="4" t="str">
        <f>LEFT(Table3[[#This Row],[تاریخ]],4)</f>
        <v>1398</v>
      </c>
      <c r="F580" s="4" t="str">
        <f>MID(Table3[[#This Row],[تاریخ]],5,2)</f>
        <v>07</v>
      </c>
      <c r="G580" s="42">
        <v>900927109</v>
      </c>
    </row>
    <row r="581" spans="1:7" x14ac:dyDescent="0.25">
      <c r="A581" s="4">
        <v>580</v>
      </c>
      <c r="B581" s="5">
        <v>13980729</v>
      </c>
      <c r="C581" s="4">
        <f>MATCH(Table3[[#This Row],[تاریخ]],Table3[تاریخ],0)</f>
        <v>580</v>
      </c>
      <c r="D581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581" s="4" t="str">
        <f>LEFT(Table3[[#This Row],[تاریخ]],4)</f>
        <v>1398</v>
      </c>
      <c r="F581" s="4" t="str">
        <f>MID(Table3[[#This Row],[تاریخ]],5,2)</f>
        <v>07</v>
      </c>
      <c r="G581" s="42">
        <v>771284207</v>
      </c>
    </row>
    <row r="582" spans="1:7" x14ac:dyDescent="0.25">
      <c r="A582" s="4">
        <v>581</v>
      </c>
      <c r="B582" s="5">
        <v>13980730</v>
      </c>
      <c r="C582" s="4">
        <f>MATCH(Table3[[#This Row],[تاریخ]],Table3[تاریخ],0)</f>
        <v>581</v>
      </c>
      <c r="D582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582" s="4" t="str">
        <f>LEFT(Table3[[#This Row],[تاریخ]],4)</f>
        <v>1398</v>
      </c>
      <c r="F582" s="4" t="str">
        <f>MID(Table3[[#This Row],[تاریخ]],5,2)</f>
        <v>07</v>
      </c>
      <c r="G582" s="42">
        <v>881787904</v>
      </c>
    </row>
    <row r="583" spans="1:7" x14ac:dyDescent="0.25">
      <c r="A583" s="4">
        <v>582</v>
      </c>
      <c r="B583" s="5">
        <v>13980801</v>
      </c>
      <c r="C583" s="4">
        <f>MATCH(Table3[[#This Row],[تاریخ]],Table3[تاریخ],0)</f>
        <v>582</v>
      </c>
      <c r="D583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583" s="4" t="str">
        <f>LEFT(Table3[[#This Row],[تاریخ]],4)</f>
        <v>1398</v>
      </c>
      <c r="F583" s="4" t="str">
        <f>MID(Table3[[#This Row],[تاریخ]],5,2)</f>
        <v>08</v>
      </c>
      <c r="G583" s="42">
        <v>127646370</v>
      </c>
    </row>
    <row r="584" spans="1:7" x14ac:dyDescent="0.25">
      <c r="A584" s="4">
        <v>583</v>
      </c>
      <c r="B584" s="5">
        <v>13980802</v>
      </c>
      <c r="C584" s="4">
        <f>MATCH(Table3[[#This Row],[تاریخ]],Table3[تاریخ],0)</f>
        <v>583</v>
      </c>
      <c r="D584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584" s="4" t="str">
        <f>LEFT(Table3[[#This Row],[تاریخ]],4)</f>
        <v>1398</v>
      </c>
      <c r="F584" s="4" t="str">
        <f>MID(Table3[[#This Row],[تاریخ]],5,2)</f>
        <v>08</v>
      </c>
      <c r="G584" s="42">
        <v>168090474</v>
      </c>
    </row>
    <row r="585" spans="1:7" x14ac:dyDescent="0.25">
      <c r="A585" s="4">
        <v>584</v>
      </c>
      <c r="B585" s="5">
        <v>13980803</v>
      </c>
      <c r="C585" s="4">
        <f>MATCH(Table3[[#This Row],[تاریخ]],Table3[تاریخ],0)</f>
        <v>584</v>
      </c>
      <c r="D585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585" s="4" t="str">
        <f>LEFT(Table3[[#This Row],[تاریخ]],4)</f>
        <v>1398</v>
      </c>
      <c r="F585" s="4" t="str">
        <f>MID(Table3[[#This Row],[تاریخ]],5,2)</f>
        <v>08</v>
      </c>
      <c r="G585" s="42">
        <v>523214516</v>
      </c>
    </row>
    <row r="586" spans="1:7" x14ac:dyDescent="0.25">
      <c r="A586" s="4">
        <v>585</v>
      </c>
      <c r="B586" s="5">
        <v>13980804</v>
      </c>
      <c r="C586" s="4">
        <f>MATCH(Table3[[#This Row],[تاریخ]],Table3[تاریخ],0)</f>
        <v>585</v>
      </c>
      <c r="D586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586" s="4" t="str">
        <f>LEFT(Table3[[#This Row],[تاریخ]],4)</f>
        <v>1398</v>
      </c>
      <c r="F586" s="4" t="str">
        <f>MID(Table3[[#This Row],[تاریخ]],5,2)</f>
        <v>08</v>
      </c>
      <c r="G586" s="42">
        <v>455135829</v>
      </c>
    </row>
    <row r="587" spans="1:7" x14ac:dyDescent="0.25">
      <c r="A587" s="4">
        <v>586</v>
      </c>
      <c r="B587" s="5">
        <v>13980805</v>
      </c>
      <c r="C587" s="4">
        <f>MATCH(Table3[[#This Row],[تاریخ]],Table3[تاریخ],0)</f>
        <v>586</v>
      </c>
      <c r="D587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587" s="4" t="str">
        <f>LEFT(Table3[[#This Row],[تاریخ]],4)</f>
        <v>1398</v>
      </c>
      <c r="F587" s="4" t="str">
        <f>MID(Table3[[#This Row],[تاریخ]],5,2)</f>
        <v>08</v>
      </c>
      <c r="G587" s="42">
        <v>547762709</v>
      </c>
    </row>
    <row r="588" spans="1:7" x14ac:dyDescent="0.25">
      <c r="A588" s="4">
        <v>587</v>
      </c>
      <c r="B588" s="5">
        <v>13980806</v>
      </c>
      <c r="C588" s="4">
        <f>MATCH(Table3[[#This Row],[تاریخ]],Table3[تاریخ],0)</f>
        <v>587</v>
      </c>
      <c r="D588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588" s="4" t="str">
        <f>LEFT(Table3[[#This Row],[تاریخ]],4)</f>
        <v>1398</v>
      </c>
      <c r="F588" s="4" t="str">
        <f>MID(Table3[[#This Row],[تاریخ]],5,2)</f>
        <v>08</v>
      </c>
      <c r="G588" s="42">
        <v>101897864</v>
      </c>
    </row>
    <row r="589" spans="1:7" x14ac:dyDescent="0.25">
      <c r="A589" s="4">
        <v>588</v>
      </c>
      <c r="B589" s="5">
        <v>13980807</v>
      </c>
      <c r="C589" s="4">
        <f>MATCH(Table3[[#This Row],[تاریخ]],Table3[تاریخ],0)</f>
        <v>588</v>
      </c>
      <c r="D589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589" s="4" t="str">
        <f>LEFT(Table3[[#This Row],[تاریخ]],4)</f>
        <v>1398</v>
      </c>
      <c r="F589" s="4" t="str">
        <f>MID(Table3[[#This Row],[تاریخ]],5,2)</f>
        <v>08</v>
      </c>
      <c r="G589" s="42">
        <v>631796602</v>
      </c>
    </row>
    <row r="590" spans="1:7" x14ac:dyDescent="0.25">
      <c r="A590" s="4">
        <v>589</v>
      </c>
      <c r="B590" s="5">
        <v>13980808</v>
      </c>
      <c r="C590" s="4">
        <f>MATCH(Table3[[#This Row],[تاریخ]],Table3[تاریخ],0)</f>
        <v>589</v>
      </c>
      <c r="D590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590" s="4" t="str">
        <f>LEFT(Table3[[#This Row],[تاریخ]],4)</f>
        <v>1398</v>
      </c>
      <c r="F590" s="4" t="str">
        <f>MID(Table3[[#This Row],[تاریخ]],5,2)</f>
        <v>08</v>
      </c>
      <c r="G590" s="42">
        <v>577460946</v>
      </c>
    </row>
    <row r="591" spans="1:7" x14ac:dyDescent="0.25">
      <c r="A591" s="4">
        <v>590</v>
      </c>
      <c r="B591" s="5">
        <v>13980809</v>
      </c>
      <c r="C591" s="4">
        <f>MATCH(Table3[[#This Row],[تاریخ]],Table3[تاریخ],0)</f>
        <v>590</v>
      </c>
      <c r="D591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591" s="4" t="str">
        <f>LEFT(Table3[[#This Row],[تاریخ]],4)</f>
        <v>1398</v>
      </c>
      <c r="F591" s="4" t="str">
        <f>MID(Table3[[#This Row],[تاریخ]],5,2)</f>
        <v>08</v>
      </c>
      <c r="G591" s="42">
        <v>989334636</v>
      </c>
    </row>
    <row r="592" spans="1:7" x14ac:dyDescent="0.25">
      <c r="A592" s="4">
        <v>591</v>
      </c>
      <c r="B592" s="5">
        <v>13980810</v>
      </c>
      <c r="C592" s="4">
        <f>MATCH(Table3[[#This Row],[تاریخ]],Table3[تاریخ],0)</f>
        <v>591</v>
      </c>
      <c r="D592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592" s="4" t="str">
        <f>LEFT(Table3[[#This Row],[تاریخ]],4)</f>
        <v>1398</v>
      </c>
      <c r="F592" s="4" t="str">
        <f>MID(Table3[[#This Row],[تاریخ]],5,2)</f>
        <v>08</v>
      </c>
      <c r="G592" s="42">
        <v>148240199</v>
      </c>
    </row>
    <row r="593" spans="1:7" x14ac:dyDescent="0.25">
      <c r="A593" s="4">
        <v>592</v>
      </c>
      <c r="B593" s="5">
        <v>13980811</v>
      </c>
      <c r="C593" s="4">
        <f>MATCH(Table3[[#This Row],[تاریخ]],Table3[تاریخ],0)</f>
        <v>592</v>
      </c>
      <c r="D593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593" s="4" t="str">
        <f>LEFT(Table3[[#This Row],[تاریخ]],4)</f>
        <v>1398</v>
      </c>
      <c r="F593" s="4" t="str">
        <f>MID(Table3[[#This Row],[تاریخ]],5,2)</f>
        <v>08</v>
      </c>
      <c r="G593" s="42">
        <v>669446505</v>
      </c>
    </row>
    <row r="594" spans="1:7" x14ac:dyDescent="0.25">
      <c r="A594" s="4">
        <v>593</v>
      </c>
      <c r="B594" s="5">
        <v>13980812</v>
      </c>
      <c r="C594" s="4">
        <f>MATCH(Table3[[#This Row],[تاریخ]],Table3[تاریخ],0)</f>
        <v>593</v>
      </c>
      <c r="D594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594" s="4" t="str">
        <f>LEFT(Table3[[#This Row],[تاریخ]],4)</f>
        <v>1398</v>
      </c>
      <c r="F594" s="4" t="str">
        <f>MID(Table3[[#This Row],[تاریخ]],5,2)</f>
        <v>08</v>
      </c>
      <c r="G594" s="42">
        <v>405739045</v>
      </c>
    </row>
    <row r="595" spans="1:7" x14ac:dyDescent="0.25">
      <c r="A595" s="4">
        <v>594</v>
      </c>
      <c r="B595" s="5">
        <v>13980813</v>
      </c>
      <c r="C595" s="4">
        <f>MATCH(Table3[[#This Row],[تاریخ]],Table3[تاریخ],0)</f>
        <v>594</v>
      </c>
      <c r="D595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595" s="4" t="str">
        <f>LEFT(Table3[[#This Row],[تاریخ]],4)</f>
        <v>1398</v>
      </c>
      <c r="F595" s="4" t="str">
        <f>MID(Table3[[#This Row],[تاریخ]],5,2)</f>
        <v>08</v>
      </c>
      <c r="G595" s="42">
        <v>633485693</v>
      </c>
    </row>
    <row r="596" spans="1:7" x14ac:dyDescent="0.25">
      <c r="A596" s="4">
        <v>595</v>
      </c>
      <c r="B596" s="5">
        <v>13980814</v>
      </c>
      <c r="C596" s="4">
        <f>MATCH(Table3[[#This Row],[تاریخ]],Table3[تاریخ],0)</f>
        <v>595</v>
      </c>
      <c r="D596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596" s="4" t="str">
        <f>LEFT(Table3[[#This Row],[تاریخ]],4)</f>
        <v>1398</v>
      </c>
      <c r="F596" s="4" t="str">
        <f>MID(Table3[[#This Row],[تاریخ]],5,2)</f>
        <v>08</v>
      </c>
      <c r="G596" s="42">
        <v>569277862</v>
      </c>
    </row>
    <row r="597" spans="1:7" x14ac:dyDescent="0.25">
      <c r="A597" s="4">
        <v>596</v>
      </c>
      <c r="B597" s="5">
        <v>13980815</v>
      </c>
      <c r="C597" s="4">
        <f>MATCH(Table3[[#This Row],[تاریخ]],Table3[تاریخ],0)</f>
        <v>596</v>
      </c>
      <c r="D597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597" s="4" t="str">
        <f>LEFT(Table3[[#This Row],[تاریخ]],4)</f>
        <v>1398</v>
      </c>
      <c r="F597" s="4" t="str">
        <f>MID(Table3[[#This Row],[تاریخ]],5,2)</f>
        <v>08</v>
      </c>
      <c r="G597" s="42">
        <v>223127994</v>
      </c>
    </row>
    <row r="598" spans="1:7" x14ac:dyDescent="0.25">
      <c r="A598" s="4">
        <v>597</v>
      </c>
      <c r="B598" s="5">
        <v>13980816</v>
      </c>
      <c r="C598" s="4">
        <f>MATCH(Table3[[#This Row],[تاریخ]],Table3[تاریخ],0)</f>
        <v>597</v>
      </c>
      <c r="D598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598" s="4" t="str">
        <f>LEFT(Table3[[#This Row],[تاریخ]],4)</f>
        <v>1398</v>
      </c>
      <c r="F598" s="4" t="str">
        <f>MID(Table3[[#This Row],[تاریخ]],5,2)</f>
        <v>08</v>
      </c>
      <c r="G598" s="42">
        <v>694224628</v>
      </c>
    </row>
    <row r="599" spans="1:7" x14ac:dyDescent="0.25">
      <c r="A599" s="4">
        <v>598</v>
      </c>
      <c r="B599" s="5">
        <v>13980817</v>
      </c>
      <c r="C599" s="4">
        <f>MATCH(Table3[[#This Row],[تاریخ]],Table3[تاریخ],0)</f>
        <v>598</v>
      </c>
      <c r="D599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599" s="4" t="str">
        <f>LEFT(Table3[[#This Row],[تاریخ]],4)</f>
        <v>1398</v>
      </c>
      <c r="F599" s="4" t="str">
        <f>MID(Table3[[#This Row],[تاریخ]],5,2)</f>
        <v>08</v>
      </c>
      <c r="G599" s="42">
        <v>254993225</v>
      </c>
    </row>
    <row r="600" spans="1:7" x14ac:dyDescent="0.25">
      <c r="A600" s="4">
        <v>599</v>
      </c>
      <c r="B600" s="5">
        <v>13980818</v>
      </c>
      <c r="C600" s="4">
        <f>MATCH(Table3[[#This Row],[تاریخ]],Table3[تاریخ],0)</f>
        <v>599</v>
      </c>
      <c r="D600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600" s="4" t="str">
        <f>LEFT(Table3[[#This Row],[تاریخ]],4)</f>
        <v>1398</v>
      </c>
      <c r="F600" s="4" t="str">
        <f>MID(Table3[[#This Row],[تاریخ]],5,2)</f>
        <v>08</v>
      </c>
      <c r="G600" s="42">
        <v>507512943</v>
      </c>
    </row>
    <row r="601" spans="1:7" x14ac:dyDescent="0.25">
      <c r="A601" s="4">
        <v>600</v>
      </c>
      <c r="B601" s="5">
        <v>13980819</v>
      </c>
      <c r="C601" s="4">
        <f>MATCH(Table3[[#This Row],[تاریخ]],Table3[تاریخ],0)</f>
        <v>600</v>
      </c>
      <c r="D601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601" s="4" t="str">
        <f>LEFT(Table3[[#This Row],[تاریخ]],4)</f>
        <v>1398</v>
      </c>
      <c r="F601" s="4" t="str">
        <f>MID(Table3[[#This Row],[تاریخ]],5,2)</f>
        <v>08</v>
      </c>
      <c r="G601" s="42">
        <v>175609851</v>
      </c>
    </row>
    <row r="602" spans="1:7" x14ac:dyDescent="0.25">
      <c r="A602" s="4">
        <v>601</v>
      </c>
      <c r="B602" s="5">
        <v>13980820</v>
      </c>
      <c r="C602" s="4">
        <f>MATCH(Table3[[#This Row],[تاریخ]],Table3[تاریخ],0)</f>
        <v>601</v>
      </c>
      <c r="D602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602" s="4" t="str">
        <f>LEFT(Table3[[#This Row],[تاریخ]],4)</f>
        <v>1398</v>
      </c>
      <c r="F602" s="4" t="str">
        <f>MID(Table3[[#This Row],[تاریخ]],5,2)</f>
        <v>08</v>
      </c>
      <c r="G602" s="42">
        <v>351438052</v>
      </c>
    </row>
    <row r="603" spans="1:7" x14ac:dyDescent="0.25">
      <c r="A603" s="4">
        <v>602</v>
      </c>
      <c r="B603" s="5">
        <v>13980821</v>
      </c>
      <c r="C603" s="4">
        <f>MATCH(Table3[[#This Row],[تاریخ]],Table3[تاریخ],0)</f>
        <v>602</v>
      </c>
      <c r="D603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603" s="4" t="str">
        <f>LEFT(Table3[[#This Row],[تاریخ]],4)</f>
        <v>1398</v>
      </c>
      <c r="F603" s="4" t="str">
        <f>MID(Table3[[#This Row],[تاریخ]],5,2)</f>
        <v>08</v>
      </c>
      <c r="G603" s="42">
        <v>937865726</v>
      </c>
    </row>
    <row r="604" spans="1:7" x14ac:dyDescent="0.25">
      <c r="A604" s="4">
        <v>603</v>
      </c>
      <c r="B604" s="5">
        <v>13980822</v>
      </c>
      <c r="C604" s="4">
        <f>MATCH(Table3[[#This Row],[تاریخ]],Table3[تاریخ],0)</f>
        <v>603</v>
      </c>
      <c r="D604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604" s="4" t="str">
        <f>LEFT(Table3[[#This Row],[تاریخ]],4)</f>
        <v>1398</v>
      </c>
      <c r="F604" s="4" t="str">
        <f>MID(Table3[[#This Row],[تاریخ]],5,2)</f>
        <v>08</v>
      </c>
      <c r="G604" s="42">
        <v>342173656</v>
      </c>
    </row>
    <row r="605" spans="1:7" x14ac:dyDescent="0.25">
      <c r="A605" s="4">
        <v>604</v>
      </c>
      <c r="B605" s="5">
        <v>13980823</v>
      </c>
      <c r="C605" s="4">
        <f>MATCH(Table3[[#This Row],[تاریخ]],Table3[تاریخ],0)</f>
        <v>604</v>
      </c>
      <c r="D605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605" s="4" t="str">
        <f>LEFT(Table3[[#This Row],[تاریخ]],4)</f>
        <v>1398</v>
      </c>
      <c r="F605" s="4" t="str">
        <f>MID(Table3[[#This Row],[تاریخ]],5,2)</f>
        <v>08</v>
      </c>
      <c r="G605" s="42">
        <v>588958199</v>
      </c>
    </row>
    <row r="606" spans="1:7" x14ac:dyDescent="0.25">
      <c r="A606" s="4">
        <v>605</v>
      </c>
      <c r="B606" s="5">
        <v>13980824</v>
      </c>
      <c r="C606" s="4">
        <f>MATCH(Table3[[#This Row],[تاریخ]],Table3[تاریخ],0)</f>
        <v>605</v>
      </c>
      <c r="D606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606" s="4" t="str">
        <f>LEFT(Table3[[#This Row],[تاریخ]],4)</f>
        <v>1398</v>
      </c>
      <c r="F606" s="4" t="str">
        <f>MID(Table3[[#This Row],[تاریخ]],5,2)</f>
        <v>08</v>
      </c>
      <c r="G606" s="42">
        <v>981364850</v>
      </c>
    </row>
    <row r="607" spans="1:7" x14ac:dyDescent="0.25">
      <c r="A607" s="4">
        <v>606</v>
      </c>
      <c r="B607" s="5">
        <v>13980825</v>
      </c>
      <c r="C607" s="4">
        <f>MATCH(Table3[[#This Row],[تاریخ]],Table3[تاریخ],0)</f>
        <v>606</v>
      </c>
      <c r="D607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607" s="4" t="str">
        <f>LEFT(Table3[[#This Row],[تاریخ]],4)</f>
        <v>1398</v>
      </c>
      <c r="F607" s="4" t="str">
        <f>MID(Table3[[#This Row],[تاریخ]],5,2)</f>
        <v>08</v>
      </c>
      <c r="G607" s="42">
        <v>863185457</v>
      </c>
    </row>
    <row r="608" spans="1:7" x14ac:dyDescent="0.25">
      <c r="A608" s="4">
        <v>607</v>
      </c>
      <c r="B608" s="5">
        <v>13980826</v>
      </c>
      <c r="C608" s="4">
        <f>MATCH(Table3[[#This Row],[تاریخ]],Table3[تاریخ],0)</f>
        <v>607</v>
      </c>
      <c r="D608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608" s="4" t="str">
        <f>LEFT(Table3[[#This Row],[تاریخ]],4)</f>
        <v>1398</v>
      </c>
      <c r="F608" s="4" t="str">
        <f>MID(Table3[[#This Row],[تاریخ]],5,2)</f>
        <v>08</v>
      </c>
      <c r="G608" s="42">
        <v>428513793</v>
      </c>
    </row>
    <row r="609" spans="1:7" x14ac:dyDescent="0.25">
      <c r="A609" s="4">
        <v>608</v>
      </c>
      <c r="B609" s="5">
        <v>13980827</v>
      </c>
      <c r="C609" s="4">
        <f>MATCH(Table3[[#This Row],[تاریخ]],Table3[تاریخ],0)</f>
        <v>608</v>
      </c>
      <c r="D609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609" s="4" t="str">
        <f>LEFT(Table3[[#This Row],[تاریخ]],4)</f>
        <v>1398</v>
      </c>
      <c r="F609" s="4" t="str">
        <f>MID(Table3[[#This Row],[تاریخ]],5,2)</f>
        <v>08</v>
      </c>
      <c r="G609" s="42">
        <v>884885165</v>
      </c>
    </row>
    <row r="610" spans="1:7" x14ac:dyDescent="0.25">
      <c r="A610" s="4">
        <v>609</v>
      </c>
      <c r="B610" s="5">
        <v>13980828</v>
      </c>
      <c r="C610" s="4">
        <f>MATCH(Table3[[#This Row],[تاریخ]],Table3[تاریخ],0)</f>
        <v>609</v>
      </c>
      <c r="D610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610" s="4" t="str">
        <f>LEFT(Table3[[#This Row],[تاریخ]],4)</f>
        <v>1398</v>
      </c>
      <c r="F610" s="4" t="str">
        <f>MID(Table3[[#This Row],[تاریخ]],5,2)</f>
        <v>08</v>
      </c>
      <c r="G610" s="42">
        <v>877281879</v>
      </c>
    </row>
    <row r="611" spans="1:7" x14ac:dyDescent="0.25">
      <c r="A611" s="4">
        <v>610</v>
      </c>
      <c r="B611" s="5">
        <v>13980829</v>
      </c>
      <c r="C611" s="4">
        <f>MATCH(Table3[[#This Row],[تاریخ]],Table3[تاریخ],0)</f>
        <v>610</v>
      </c>
      <c r="D611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611" s="4" t="str">
        <f>LEFT(Table3[[#This Row],[تاریخ]],4)</f>
        <v>1398</v>
      </c>
      <c r="F611" s="4" t="str">
        <f>MID(Table3[[#This Row],[تاریخ]],5,2)</f>
        <v>08</v>
      </c>
      <c r="G611" s="42">
        <v>138325527</v>
      </c>
    </row>
    <row r="612" spans="1:7" x14ac:dyDescent="0.25">
      <c r="A612" s="4">
        <v>611</v>
      </c>
      <c r="B612" s="5">
        <v>13980830</v>
      </c>
      <c r="C612" s="4">
        <f>MATCH(Table3[[#This Row],[تاریخ]],Table3[تاریخ],0)</f>
        <v>611</v>
      </c>
      <c r="D612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612" s="4" t="str">
        <f>LEFT(Table3[[#This Row],[تاریخ]],4)</f>
        <v>1398</v>
      </c>
      <c r="F612" s="4" t="str">
        <f>MID(Table3[[#This Row],[تاریخ]],5,2)</f>
        <v>08</v>
      </c>
      <c r="G612" s="42">
        <v>951888985</v>
      </c>
    </row>
    <row r="613" spans="1:7" x14ac:dyDescent="0.25">
      <c r="A613" s="4">
        <v>612</v>
      </c>
      <c r="B613" s="5">
        <v>13980901</v>
      </c>
      <c r="C613" s="4">
        <f>MATCH(Table3[[#This Row],[تاریخ]],Table3[تاریخ],0)</f>
        <v>612</v>
      </c>
      <c r="D613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613" s="4" t="str">
        <f>LEFT(Table3[[#This Row],[تاریخ]],4)</f>
        <v>1398</v>
      </c>
      <c r="F613" s="4" t="str">
        <f>MID(Table3[[#This Row],[تاریخ]],5,2)</f>
        <v>09</v>
      </c>
      <c r="G613" s="42">
        <v>982402726</v>
      </c>
    </row>
    <row r="614" spans="1:7" x14ac:dyDescent="0.25">
      <c r="A614" s="4">
        <v>613</v>
      </c>
      <c r="B614" s="5">
        <v>13980902</v>
      </c>
      <c r="C614" s="4">
        <f>MATCH(Table3[[#This Row],[تاریخ]],Table3[تاریخ],0)</f>
        <v>613</v>
      </c>
      <c r="D614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614" s="4" t="str">
        <f>LEFT(Table3[[#This Row],[تاریخ]],4)</f>
        <v>1398</v>
      </c>
      <c r="F614" s="4" t="str">
        <f>MID(Table3[[#This Row],[تاریخ]],5,2)</f>
        <v>09</v>
      </c>
      <c r="G614" s="42">
        <v>151317792</v>
      </c>
    </row>
    <row r="615" spans="1:7" x14ac:dyDescent="0.25">
      <c r="A615" s="4">
        <v>614</v>
      </c>
      <c r="B615" s="5">
        <v>13980903</v>
      </c>
      <c r="C615" s="4">
        <f>MATCH(Table3[[#This Row],[تاریخ]],Table3[تاریخ],0)</f>
        <v>614</v>
      </c>
      <c r="D615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615" s="4" t="str">
        <f>LEFT(Table3[[#This Row],[تاریخ]],4)</f>
        <v>1398</v>
      </c>
      <c r="F615" s="4" t="str">
        <f>MID(Table3[[#This Row],[تاریخ]],5,2)</f>
        <v>09</v>
      </c>
      <c r="G615" s="42">
        <v>735695446</v>
      </c>
    </row>
    <row r="616" spans="1:7" x14ac:dyDescent="0.25">
      <c r="A616" s="4">
        <v>615</v>
      </c>
      <c r="B616" s="5">
        <v>13980904</v>
      </c>
      <c r="C616" s="4">
        <f>MATCH(Table3[[#This Row],[تاریخ]],Table3[تاریخ],0)</f>
        <v>615</v>
      </c>
      <c r="D616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616" s="4" t="str">
        <f>LEFT(Table3[[#This Row],[تاریخ]],4)</f>
        <v>1398</v>
      </c>
      <c r="F616" s="4" t="str">
        <f>MID(Table3[[#This Row],[تاریخ]],5,2)</f>
        <v>09</v>
      </c>
      <c r="G616" s="42">
        <v>197180842</v>
      </c>
    </row>
    <row r="617" spans="1:7" x14ac:dyDescent="0.25">
      <c r="A617" s="4">
        <v>616</v>
      </c>
      <c r="B617" s="5">
        <v>13980905</v>
      </c>
      <c r="C617" s="4">
        <f>MATCH(Table3[[#This Row],[تاریخ]],Table3[تاریخ],0)</f>
        <v>616</v>
      </c>
      <c r="D617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617" s="4" t="str">
        <f>LEFT(Table3[[#This Row],[تاریخ]],4)</f>
        <v>1398</v>
      </c>
      <c r="F617" s="4" t="str">
        <f>MID(Table3[[#This Row],[تاریخ]],5,2)</f>
        <v>09</v>
      </c>
      <c r="G617" s="42">
        <v>287512804</v>
      </c>
    </row>
    <row r="618" spans="1:7" x14ac:dyDescent="0.25">
      <c r="A618" s="4">
        <v>617</v>
      </c>
      <c r="B618" s="5">
        <v>13980906</v>
      </c>
      <c r="C618" s="4">
        <f>MATCH(Table3[[#This Row],[تاریخ]],Table3[تاریخ],0)</f>
        <v>617</v>
      </c>
      <c r="D618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618" s="4" t="str">
        <f>LEFT(Table3[[#This Row],[تاریخ]],4)</f>
        <v>1398</v>
      </c>
      <c r="F618" s="4" t="str">
        <f>MID(Table3[[#This Row],[تاریخ]],5,2)</f>
        <v>09</v>
      </c>
      <c r="G618" s="42">
        <v>615989053</v>
      </c>
    </row>
    <row r="619" spans="1:7" x14ac:dyDescent="0.25">
      <c r="A619" s="4">
        <v>618</v>
      </c>
      <c r="B619" s="5">
        <v>13980907</v>
      </c>
      <c r="C619" s="4">
        <f>MATCH(Table3[[#This Row],[تاریخ]],Table3[تاریخ],0)</f>
        <v>618</v>
      </c>
      <c r="D619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619" s="4" t="str">
        <f>LEFT(Table3[[#This Row],[تاریخ]],4)</f>
        <v>1398</v>
      </c>
      <c r="F619" s="4" t="str">
        <f>MID(Table3[[#This Row],[تاریخ]],5,2)</f>
        <v>09</v>
      </c>
      <c r="G619" s="42">
        <v>540584997</v>
      </c>
    </row>
    <row r="620" spans="1:7" x14ac:dyDescent="0.25">
      <c r="A620" s="4">
        <v>619</v>
      </c>
      <c r="B620" s="5">
        <v>13980908</v>
      </c>
      <c r="C620" s="4">
        <f>MATCH(Table3[[#This Row],[تاریخ]],Table3[تاریخ],0)</f>
        <v>619</v>
      </c>
      <c r="D620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620" s="4" t="str">
        <f>LEFT(Table3[[#This Row],[تاریخ]],4)</f>
        <v>1398</v>
      </c>
      <c r="F620" s="4" t="str">
        <f>MID(Table3[[#This Row],[تاریخ]],5,2)</f>
        <v>09</v>
      </c>
      <c r="G620" s="42">
        <v>405755916</v>
      </c>
    </row>
    <row r="621" spans="1:7" x14ac:dyDescent="0.25">
      <c r="A621" s="4">
        <v>620</v>
      </c>
      <c r="B621" s="5">
        <v>13980909</v>
      </c>
      <c r="C621" s="4">
        <f>MATCH(Table3[[#This Row],[تاریخ]],Table3[تاریخ],0)</f>
        <v>620</v>
      </c>
      <c r="D621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621" s="4" t="str">
        <f>LEFT(Table3[[#This Row],[تاریخ]],4)</f>
        <v>1398</v>
      </c>
      <c r="F621" s="4" t="str">
        <f>MID(Table3[[#This Row],[تاریخ]],5,2)</f>
        <v>09</v>
      </c>
      <c r="G621" s="42">
        <v>451212829</v>
      </c>
    </row>
    <row r="622" spans="1:7" x14ac:dyDescent="0.25">
      <c r="A622" s="4">
        <v>621</v>
      </c>
      <c r="B622" s="5">
        <v>13980910</v>
      </c>
      <c r="C622" s="4">
        <f>MATCH(Table3[[#This Row],[تاریخ]],Table3[تاریخ],0)</f>
        <v>621</v>
      </c>
      <c r="D622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622" s="4" t="str">
        <f>LEFT(Table3[[#This Row],[تاریخ]],4)</f>
        <v>1398</v>
      </c>
      <c r="F622" s="4" t="str">
        <f>MID(Table3[[#This Row],[تاریخ]],5,2)</f>
        <v>09</v>
      </c>
      <c r="G622" s="42">
        <v>815704239</v>
      </c>
    </row>
    <row r="623" spans="1:7" x14ac:dyDescent="0.25">
      <c r="A623" s="4">
        <v>622</v>
      </c>
      <c r="B623" s="5">
        <v>13980911</v>
      </c>
      <c r="C623" s="4">
        <f>MATCH(Table3[[#This Row],[تاریخ]],Table3[تاریخ],0)</f>
        <v>622</v>
      </c>
      <c r="D623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623" s="4" t="str">
        <f>LEFT(Table3[[#This Row],[تاریخ]],4)</f>
        <v>1398</v>
      </c>
      <c r="F623" s="4" t="str">
        <f>MID(Table3[[#This Row],[تاریخ]],5,2)</f>
        <v>09</v>
      </c>
      <c r="G623" s="42">
        <v>638308054</v>
      </c>
    </row>
    <row r="624" spans="1:7" x14ac:dyDescent="0.25">
      <c r="A624" s="4">
        <v>623</v>
      </c>
      <c r="B624" s="5">
        <v>13980912</v>
      </c>
      <c r="C624" s="4">
        <f>MATCH(Table3[[#This Row],[تاریخ]],Table3[تاریخ],0)</f>
        <v>623</v>
      </c>
      <c r="D624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624" s="4" t="str">
        <f>LEFT(Table3[[#This Row],[تاریخ]],4)</f>
        <v>1398</v>
      </c>
      <c r="F624" s="4" t="str">
        <f>MID(Table3[[#This Row],[تاریخ]],5,2)</f>
        <v>09</v>
      </c>
      <c r="G624" s="42">
        <v>553497526</v>
      </c>
    </row>
    <row r="625" spans="1:7" x14ac:dyDescent="0.25">
      <c r="A625" s="4">
        <v>624</v>
      </c>
      <c r="B625" s="5">
        <v>13980913</v>
      </c>
      <c r="C625" s="4">
        <f>MATCH(Table3[[#This Row],[تاریخ]],Table3[تاریخ],0)</f>
        <v>624</v>
      </c>
      <c r="D625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625" s="4" t="str">
        <f>LEFT(Table3[[#This Row],[تاریخ]],4)</f>
        <v>1398</v>
      </c>
      <c r="F625" s="4" t="str">
        <f>MID(Table3[[#This Row],[تاریخ]],5,2)</f>
        <v>09</v>
      </c>
      <c r="G625" s="42">
        <v>516845879</v>
      </c>
    </row>
    <row r="626" spans="1:7" x14ac:dyDescent="0.25">
      <c r="A626" s="4">
        <v>625</v>
      </c>
      <c r="B626" s="5">
        <v>13980914</v>
      </c>
      <c r="C626" s="4">
        <f>MATCH(Table3[[#This Row],[تاریخ]],Table3[تاریخ],0)</f>
        <v>625</v>
      </c>
      <c r="D626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626" s="4" t="str">
        <f>LEFT(Table3[[#This Row],[تاریخ]],4)</f>
        <v>1398</v>
      </c>
      <c r="F626" s="4" t="str">
        <f>MID(Table3[[#This Row],[تاریخ]],5,2)</f>
        <v>09</v>
      </c>
      <c r="G626" s="42">
        <v>575877784</v>
      </c>
    </row>
    <row r="627" spans="1:7" x14ac:dyDescent="0.25">
      <c r="A627" s="4">
        <v>626</v>
      </c>
      <c r="B627" s="5">
        <v>13980915</v>
      </c>
      <c r="C627" s="4">
        <f>MATCH(Table3[[#This Row],[تاریخ]],Table3[تاریخ],0)</f>
        <v>626</v>
      </c>
      <c r="D627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627" s="4" t="str">
        <f>LEFT(Table3[[#This Row],[تاریخ]],4)</f>
        <v>1398</v>
      </c>
      <c r="F627" s="4" t="str">
        <f>MID(Table3[[#This Row],[تاریخ]],5,2)</f>
        <v>09</v>
      </c>
      <c r="G627" s="42">
        <v>135148282</v>
      </c>
    </row>
    <row r="628" spans="1:7" x14ac:dyDescent="0.25">
      <c r="A628" s="4">
        <v>627</v>
      </c>
      <c r="B628" s="5">
        <v>13980916</v>
      </c>
      <c r="C628" s="4">
        <f>MATCH(Table3[[#This Row],[تاریخ]],Table3[تاریخ],0)</f>
        <v>627</v>
      </c>
      <c r="D628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628" s="4" t="str">
        <f>LEFT(Table3[[#This Row],[تاریخ]],4)</f>
        <v>1398</v>
      </c>
      <c r="F628" s="4" t="str">
        <f>MID(Table3[[#This Row],[تاریخ]],5,2)</f>
        <v>09</v>
      </c>
      <c r="G628" s="42">
        <v>630011496</v>
      </c>
    </row>
    <row r="629" spans="1:7" x14ac:dyDescent="0.25">
      <c r="A629" s="4">
        <v>628</v>
      </c>
      <c r="B629" s="5">
        <v>13980917</v>
      </c>
      <c r="C629" s="4">
        <f>MATCH(Table3[[#This Row],[تاریخ]],Table3[تاریخ],0)</f>
        <v>628</v>
      </c>
      <c r="D629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629" s="4" t="str">
        <f>LEFT(Table3[[#This Row],[تاریخ]],4)</f>
        <v>1398</v>
      </c>
      <c r="F629" s="4" t="str">
        <f>MID(Table3[[#This Row],[تاریخ]],5,2)</f>
        <v>09</v>
      </c>
      <c r="G629" s="42">
        <v>846353215</v>
      </c>
    </row>
    <row r="630" spans="1:7" x14ac:dyDescent="0.25">
      <c r="A630" s="4">
        <v>629</v>
      </c>
      <c r="B630" s="5">
        <v>13980918</v>
      </c>
      <c r="C630" s="4">
        <f>MATCH(Table3[[#This Row],[تاریخ]],Table3[تاریخ],0)</f>
        <v>629</v>
      </c>
      <c r="D630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630" s="4" t="str">
        <f>LEFT(Table3[[#This Row],[تاریخ]],4)</f>
        <v>1398</v>
      </c>
      <c r="F630" s="4" t="str">
        <f>MID(Table3[[#This Row],[تاریخ]],5,2)</f>
        <v>09</v>
      </c>
      <c r="G630" s="42">
        <v>106452565</v>
      </c>
    </row>
    <row r="631" spans="1:7" x14ac:dyDescent="0.25">
      <c r="A631" s="4">
        <v>630</v>
      </c>
      <c r="B631" s="5">
        <v>13980919</v>
      </c>
      <c r="C631" s="4">
        <f>MATCH(Table3[[#This Row],[تاریخ]],Table3[تاریخ],0)</f>
        <v>630</v>
      </c>
      <c r="D631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631" s="4" t="str">
        <f>LEFT(Table3[[#This Row],[تاریخ]],4)</f>
        <v>1398</v>
      </c>
      <c r="F631" s="4" t="str">
        <f>MID(Table3[[#This Row],[تاریخ]],5,2)</f>
        <v>09</v>
      </c>
      <c r="G631" s="42">
        <v>606599504</v>
      </c>
    </row>
    <row r="632" spans="1:7" x14ac:dyDescent="0.25">
      <c r="A632" s="4">
        <v>631</v>
      </c>
      <c r="B632" s="5">
        <v>13980920</v>
      </c>
      <c r="C632" s="4">
        <f>MATCH(Table3[[#This Row],[تاریخ]],Table3[تاریخ],0)</f>
        <v>631</v>
      </c>
      <c r="D632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632" s="4" t="str">
        <f>LEFT(Table3[[#This Row],[تاریخ]],4)</f>
        <v>1398</v>
      </c>
      <c r="F632" s="4" t="str">
        <f>MID(Table3[[#This Row],[تاریخ]],5,2)</f>
        <v>09</v>
      </c>
      <c r="G632" s="42">
        <v>377394220</v>
      </c>
    </row>
    <row r="633" spans="1:7" x14ac:dyDescent="0.25">
      <c r="A633" s="4">
        <v>632</v>
      </c>
      <c r="B633" s="5">
        <v>13980921</v>
      </c>
      <c r="C633" s="4">
        <f>MATCH(Table3[[#This Row],[تاریخ]],Table3[تاریخ],0)</f>
        <v>632</v>
      </c>
      <c r="D633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633" s="4" t="str">
        <f>LEFT(Table3[[#This Row],[تاریخ]],4)</f>
        <v>1398</v>
      </c>
      <c r="F633" s="4" t="str">
        <f>MID(Table3[[#This Row],[تاریخ]],5,2)</f>
        <v>09</v>
      </c>
      <c r="G633" s="42">
        <v>938175965</v>
      </c>
    </row>
    <row r="634" spans="1:7" x14ac:dyDescent="0.25">
      <c r="A634" s="4">
        <v>633</v>
      </c>
      <c r="B634" s="5">
        <v>13980922</v>
      </c>
      <c r="C634" s="4">
        <f>MATCH(Table3[[#This Row],[تاریخ]],Table3[تاریخ],0)</f>
        <v>633</v>
      </c>
      <c r="D634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634" s="4" t="str">
        <f>LEFT(Table3[[#This Row],[تاریخ]],4)</f>
        <v>1398</v>
      </c>
      <c r="F634" s="4" t="str">
        <f>MID(Table3[[#This Row],[تاریخ]],5,2)</f>
        <v>09</v>
      </c>
      <c r="G634" s="42">
        <v>866088336</v>
      </c>
    </row>
    <row r="635" spans="1:7" x14ac:dyDescent="0.25">
      <c r="A635" s="4">
        <v>634</v>
      </c>
      <c r="B635" s="5">
        <v>13980923</v>
      </c>
      <c r="C635" s="4">
        <f>MATCH(Table3[[#This Row],[تاریخ]],Table3[تاریخ],0)</f>
        <v>634</v>
      </c>
      <c r="D635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635" s="4" t="str">
        <f>LEFT(Table3[[#This Row],[تاریخ]],4)</f>
        <v>1398</v>
      </c>
      <c r="F635" s="4" t="str">
        <f>MID(Table3[[#This Row],[تاریخ]],5,2)</f>
        <v>09</v>
      </c>
      <c r="G635" s="42">
        <v>277910759</v>
      </c>
    </row>
    <row r="636" spans="1:7" x14ac:dyDescent="0.25">
      <c r="A636" s="4">
        <v>635</v>
      </c>
      <c r="B636" s="5">
        <v>13980924</v>
      </c>
      <c r="C636" s="4">
        <f>MATCH(Table3[[#This Row],[تاریخ]],Table3[تاریخ],0)</f>
        <v>635</v>
      </c>
      <c r="D636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636" s="4" t="str">
        <f>LEFT(Table3[[#This Row],[تاریخ]],4)</f>
        <v>1398</v>
      </c>
      <c r="F636" s="4" t="str">
        <f>MID(Table3[[#This Row],[تاریخ]],5,2)</f>
        <v>09</v>
      </c>
      <c r="G636" s="42">
        <v>147768834</v>
      </c>
    </row>
    <row r="637" spans="1:7" x14ac:dyDescent="0.25">
      <c r="A637" s="4">
        <v>636</v>
      </c>
      <c r="B637" s="5">
        <v>13980925</v>
      </c>
      <c r="C637" s="4">
        <f>MATCH(Table3[[#This Row],[تاریخ]],Table3[تاریخ],0)</f>
        <v>636</v>
      </c>
      <c r="D637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637" s="4" t="str">
        <f>LEFT(Table3[[#This Row],[تاریخ]],4)</f>
        <v>1398</v>
      </c>
      <c r="F637" s="4" t="str">
        <f>MID(Table3[[#This Row],[تاریخ]],5,2)</f>
        <v>09</v>
      </c>
      <c r="G637" s="42">
        <v>123351175</v>
      </c>
    </row>
    <row r="638" spans="1:7" x14ac:dyDescent="0.25">
      <c r="A638" s="4">
        <v>637</v>
      </c>
      <c r="B638" s="5">
        <v>13980926</v>
      </c>
      <c r="C638" s="4">
        <f>MATCH(Table3[[#This Row],[تاریخ]],Table3[تاریخ],0)</f>
        <v>637</v>
      </c>
      <c r="D638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638" s="4" t="str">
        <f>LEFT(Table3[[#This Row],[تاریخ]],4)</f>
        <v>1398</v>
      </c>
      <c r="F638" s="4" t="str">
        <f>MID(Table3[[#This Row],[تاریخ]],5,2)</f>
        <v>09</v>
      </c>
      <c r="G638" s="42">
        <v>687799598</v>
      </c>
    </row>
    <row r="639" spans="1:7" x14ac:dyDescent="0.25">
      <c r="A639" s="4">
        <v>638</v>
      </c>
      <c r="B639" s="5">
        <v>13980927</v>
      </c>
      <c r="C639" s="4">
        <f>MATCH(Table3[[#This Row],[تاریخ]],Table3[تاریخ],0)</f>
        <v>638</v>
      </c>
      <c r="D639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639" s="4" t="str">
        <f>LEFT(Table3[[#This Row],[تاریخ]],4)</f>
        <v>1398</v>
      </c>
      <c r="F639" s="4" t="str">
        <f>MID(Table3[[#This Row],[تاریخ]],5,2)</f>
        <v>09</v>
      </c>
      <c r="G639" s="42">
        <v>215377682</v>
      </c>
    </row>
    <row r="640" spans="1:7" x14ac:dyDescent="0.25">
      <c r="A640" s="4">
        <v>639</v>
      </c>
      <c r="B640" s="5">
        <v>13980928</v>
      </c>
      <c r="C640" s="4">
        <f>MATCH(Table3[[#This Row],[تاریخ]],Table3[تاریخ],0)</f>
        <v>639</v>
      </c>
      <c r="D640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640" s="4" t="str">
        <f>LEFT(Table3[[#This Row],[تاریخ]],4)</f>
        <v>1398</v>
      </c>
      <c r="F640" s="4" t="str">
        <f>MID(Table3[[#This Row],[تاریخ]],5,2)</f>
        <v>09</v>
      </c>
      <c r="G640" s="42">
        <v>375998497</v>
      </c>
    </row>
    <row r="641" spans="1:7" x14ac:dyDescent="0.25">
      <c r="A641" s="4">
        <v>640</v>
      </c>
      <c r="B641" s="5">
        <v>13980929</v>
      </c>
      <c r="C641" s="4">
        <f>MATCH(Table3[[#This Row],[تاریخ]],Table3[تاریخ],0)</f>
        <v>640</v>
      </c>
      <c r="D641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641" s="4" t="str">
        <f>LEFT(Table3[[#This Row],[تاریخ]],4)</f>
        <v>1398</v>
      </c>
      <c r="F641" s="4" t="str">
        <f>MID(Table3[[#This Row],[تاریخ]],5,2)</f>
        <v>09</v>
      </c>
      <c r="G641" s="42">
        <v>948971497</v>
      </c>
    </row>
    <row r="642" spans="1:7" x14ac:dyDescent="0.25">
      <c r="A642" s="4">
        <v>641</v>
      </c>
      <c r="B642" s="5">
        <v>13980930</v>
      </c>
      <c r="C642" s="4">
        <f>MATCH(Table3[[#This Row],[تاریخ]],Table3[تاریخ],0)</f>
        <v>641</v>
      </c>
      <c r="D642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642" s="4" t="str">
        <f>LEFT(Table3[[#This Row],[تاریخ]],4)</f>
        <v>1398</v>
      </c>
      <c r="F642" s="4" t="str">
        <f>MID(Table3[[#This Row],[تاریخ]],5,2)</f>
        <v>09</v>
      </c>
      <c r="G642" s="42">
        <v>138916665</v>
      </c>
    </row>
    <row r="643" spans="1:7" x14ac:dyDescent="0.25">
      <c r="A643" s="4">
        <v>642</v>
      </c>
      <c r="B643" s="5">
        <v>13981001</v>
      </c>
      <c r="C643" s="4">
        <f>MATCH(Table3[[#This Row],[تاریخ]],Table3[تاریخ],0)</f>
        <v>642</v>
      </c>
      <c r="D643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643" s="4" t="str">
        <f>LEFT(Table3[[#This Row],[تاریخ]],4)</f>
        <v>1398</v>
      </c>
      <c r="F643" s="4" t="str">
        <f>MID(Table3[[#This Row],[تاریخ]],5,2)</f>
        <v>10</v>
      </c>
      <c r="G643" s="42">
        <v>116105889</v>
      </c>
    </row>
    <row r="644" spans="1:7" x14ac:dyDescent="0.25">
      <c r="A644" s="4">
        <v>643</v>
      </c>
      <c r="B644" s="5">
        <v>13981002</v>
      </c>
      <c r="C644" s="4">
        <f>MATCH(Table3[[#This Row],[تاریخ]],Table3[تاریخ],0)</f>
        <v>643</v>
      </c>
      <c r="D644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644" s="4" t="str">
        <f>LEFT(Table3[[#This Row],[تاریخ]],4)</f>
        <v>1398</v>
      </c>
      <c r="F644" s="4" t="str">
        <f>MID(Table3[[#This Row],[تاریخ]],5,2)</f>
        <v>10</v>
      </c>
      <c r="G644" s="42">
        <v>122776157</v>
      </c>
    </row>
    <row r="645" spans="1:7" x14ac:dyDescent="0.25">
      <c r="A645" s="4">
        <v>644</v>
      </c>
      <c r="B645" s="5">
        <v>13981003</v>
      </c>
      <c r="C645" s="4">
        <f>MATCH(Table3[[#This Row],[تاریخ]],Table3[تاریخ],0)</f>
        <v>644</v>
      </c>
      <c r="D645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645" s="4" t="str">
        <f>LEFT(Table3[[#This Row],[تاریخ]],4)</f>
        <v>1398</v>
      </c>
      <c r="F645" s="4" t="str">
        <f>MID(Table3[[#This Row],[تاریخ]],5,2)</f>
        <v>10</v>
      </c>
      <c r="G645" s="42">
        <v>828589684</v>
      </c>
    </row>
    <row r="646" spans="1:7" x14ac:dyDescent="0.25">
      <c r="A646" s="4">
        <v>645</v>
      </c>
      <c r="B646" s="5">
        <v>13981004</v>
      </c>
      <c r="C646" s="4">
        <f>MATCH(Table3[[#This Row],[تاریخ]],Table3[تاریخ],0)</f>
        <v>645</v>
      </c>
      <c r="D646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646" s="4" t="str">
        <f>LEFT(Table3[[#This Row],[تاریخ]],4)</f>
        <v>1398</v>
      </c>
      <c r="F646" s="4" t="str">
        <f>MID(Table3[[#This Row],[تاریخ]],5,2)</f>
        <v>10</v>
      </c>
      <c r="G646" s="42">
        <v>812362644</v>
      </c>
    </row>
    <row r="647" spans="1:7" x14ac:dyDescent="0.25">
      <c r="A647" s="4">
        <v>646</v>
      </c>
      <c r="B647" s="5">
        <v>13981005</v>
      </c>
      <c r="C647" s="4">
        <f>MATCH(Table3[[#This Row],[تاریخ]],Table3[تاریخ],0)</f>
        <v>646</v>
      </c>
      <c r="D647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647" s="4" t="str">
        <f>LEFT(Table3[[#This Row],[تاریخ]],4)</f>
        <v>1398</v>
      </c>
      <c r="F647" s="4" t="str">
        <f>MID(Table3[[#This Row],[تاریخ]],5,2)</f>
        <v>10</v>
      </c>
      <c r="G647" s="42">
        <v>845683984</v>
      </c>
    </row>
    <row r="648" spans="1:7" x14ac:dyDescent="0.25">
      <c r="A648" s="4">
        <v>647</v>
      </c>
      <c r="B648" s="5">
        <v>13981006</v>
      </c>
      <c r="C648" s="4">
        <f>MATCH(Table3[[#This Row],[تاریخ]],Table3[تاریخ],0)</f>
        <v>647</v>
      </c>
      <c r="D648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648" s="4" t="str">
        <f>LEFT(Table3[[#This Row],[تاریخ]],4)</f>
        <v>1398</v>
      </c>
      <c r="F648" s="4" t="str">
        <f>MID(Table3[[#This Row],[تاریخ]],5,2)</f>
        <v>10</v>
      </c>
      <c r="G648" s="42">
        <v>894514819</v>
      </c>
    </row>
    <row r="649" spans="1:7" x14ac:dyDescent="0.25">
      <c r="A649" s="4">
        <v>648</v>
      </c>
      <c r="B649" s="5">
        <v>13981007</v>
      </c>
      <c r="C649" s="4">
        <f>MATCH(Table3[[#This Row],[تاریخ]],Table3[تاریخ],0)</f>
        <v>648</v>
      </c>
      <c r="D649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649" s="4" t="str">
        <f>LEFT(Table3[[#This Row],[تاریخ]],4)</f>
        <v>1398</v>
      </c>
      <c r="F649" s="4" t="str">
        <f>MID(Table3[[#This Row],[تاریخ]],5,2)</f>
        <v>10</v>
      </c>
      <c r="G649" s="42">
        <v>507552761</v>
      </c>
    </row>
    <row r="650" spans="1:7" x14ac:dyDescent="0.25">
      <c r="A650" s="4">
        <v>649</v>
      </c>
      <c r="B650" s="5">
        <v>13981008</v>
      </c>
      <c r="C650" s="4">
        <f>MATCH(Table3[[#This Row],[تاریخ]],Table3[تاریخ],0)</f>
        <v>649</v>
      </c>
      <c r="D650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650" s="4" t="str">
        <f>LEFT(Table3[[#This Row],[تاریخ]],4)</f>
        <v>1398</v>
      </c>
      <c r="F650" s="4" t="str">
        <f>MID(Table3[[#This Row],[تاریخ]],5,2)</f>
        <v>10</v>
      </c>
      <c r="G650" s="42">
        <v>414050277</v>
      </c>
    </row>
    <row r="651" spans="1:7" x14ac:dyDescent="0.25">
      <c r="A651" s="4">
        <v>650</v>
      </c>
      <c r="B651" s="5">
        <v>13981009</v>
      </c>
      <c r="C651" s="4">
        <f>MATCH(Table3[[#This Row],[تاریخ]],Table3[تاریخ],0)</f>
        <v>650</v>
      </c>
      <c r="D651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651" s="4" t="str">
        <f>LEFT(Table3[[#This Row],[تاریخ]],4)</f>
        <v>1398</v>
      </c>
      <c r="F651" s="4" t="str">
        <f>MID(Table3[[#This Row],[تاریخ]],5,2)</f>
        <v>10</v>
      </c>
      <c r="G651" s="42">
        <v>957719466</v>
      </c>
    </row>
    <row r="652" spans="1:7" x14ac:dyDescent="0.25">
      <c r="A652" s="4">
        <v>651</v>
      </c>
      <c r="B652" s="5">
        <v>13981010</v>
      </c>
      <c r="C652" s="4">
        <f>MATCH(Table3[[#This Row],[تاریخ]],Table3[تاریخ],0)</f>
        <v>651</v>
      </c>
      <c r="D652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652" s="4" t="str">
        <f>LEFT(Table3[[#This Row],[تاریخ]],4)</f>
        <v>1398</v>
      </c>
      <c r="F652" s="4" t="str">
        <f>MID(Table3[[#This Row],[تاریخ]],5,2)</f>
        <v>10</v>
      </c>
      <c r="G652" s="42">
        <v>400412731</v>
      </c>
    </row>
    <row r="653" spans="1:7" x14ac:dyDescent="0.25">
      <c r="A653" s="4">
        <v>652</v>
      </c>
      <c r="B653" s="5">
        <v>13981011</v>
      </c>
      <c r="C653" s="4">
        <f>MATCH(Table3[[#This Row],[تاریخ]],Table3[تاریخ],0)</f>
        <v>652</v>
      </c>
      <c r="D653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653" s="4" t="str">
        <f>LEFT(Table3[[#This Row],[تاریخ]],4)</f>
        <v>1398</v>
      </c>
      <c r="F653" s="4" t="str">
        <f>MID(Table3[[#This Row],[تاریخ]],5,2)</f>
        <v>10</v>
      </c>
      <c r="G653" s="42">
        <v>547804012</v>
      </c>
    </row>
    <row r="654" spans="1:7" x14ac:dyDescent="0.25">
      <c r="A654" s="4">
        <v>653</v>
      </c>
      <c r="B654" s="5">
        <v>13981012</v>
      </c>
      <c r="C654" s="4">
        <f>MATCH(Table3[[#This Row],[تاریخ]],Table3[تاریخ],0)</f>
        <v>653</v>
      </c>
      <c r="D654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654" s="4" t="str">
        <f>LEFT(Table3[[#This Row],[تاریخ]],4)</f>
        <v>1398</v>
      </c>
      <c r="F654" s="4" t="str">
        <f>MID(Table3[[#This Row],[تاریخ]],5,2)</f>
        <v>10</v>
      </c>
      <c r="G654" s="42">
        <v>477624897</v>
      </c>
    </row>
    <row r="655" spans="1:7" x14ac:dyDescent="0.25">
      <c r="A655" s="4">
        <v>654</v>
      </c>
      <c r="B655" s="5">
        <v>13981013</v>
      </c>
      <c r="C655" s="4">
        <f>MATCH(Table3[[#This Row],[تاریخ]],Table3[تاریخ],0)</f>
        <v>654</v>
      </c>
      <c r="D655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655" s="4" t="str">
        <f>LEFT(Table3[[#This Row],[تاریخ]],4)</f>
        <v>1398</v>
      </c>
      <c r="F655" s="4" t="str">
        <f>MID(Table3[[#This Row],[تاریخ]],5,2)</f>
        <v>10</v>
      </c>
      <c r="G655" s="42">
        <v>679672329</v>
      </c>
    </row>
    <row r="656" spans="1:7" x14ac:dyDescent="0.25">
      <c r="A656" s="4">
        <v>655</v>
      </c>
      <c r="B656" s="5">
        <v>13981014</v>
      </c>
      <c r="C656" s="4">
        <f>MATCH(Table3[[#This Row],[تاریخ]],Table3[تاریخ],0)</f>
        <v>655</v>
      </c>
      <c r="D656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656" s="4" t="str">
        <f>LEFT(Table3[[#This Row],[تاریخ]],4)</f>
        <v>1398</v>
      </c>
      <c r="F656" s="4" t="str">
        <f>MID(Table3[[#This Row],[تاریخ]],5,2)</f>
        <v>10</v>
      </c>
      <c r="G656" s="42">
        <v>597737465</v>
      </c>
    </row>
    <row r="657" spans="1:7" x14ac:dyDescent="0.25">
      <c r="A657" s="4">
        <v>656</v>
      </c>
      <c r="B657" s="5">
        <v>13981015</v>
      </c>
      <c r="C657" s="4">
        <f>MATCH(Table3[[#This Row],[تاریخ]],Table3[تاریخ],0)</f>
        <v>656</v>
      </c>
      <c r="D657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657" s="4" t="str">
        <f>LEFT(Table3[[#This Row],[تاریخ]],4)</f>
        <v>1398</v>
      </c>
      <c r="F657" s="4" t="str">
        <f>MID(Table3[[#This Row],[تاریخ]],5,2)</f>
        <v>10</v>
      </c>
      <c r="G657" s="42">
        <v>307914608</v>
      </c>
    </row>
    <row r="658" spans="1:7" x14ac:dyDescent="0.25">
      <c r="A658" s="4">
        <v>657</v>
      </c>
      <c r="B658" s="5">
        <v>13981016</v>
      </c>
      <c r="C658" s="4">
        <f>MATCH(Table3[[#This Row],[تاریخ]],Table3[تاریخ],0)</f>
        <v>657</v>
      </c>
      <c r="D658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658" s="4" t="str">
        <f>LEFT(Table3[[#This Row],[تاریخ]],4)</f>
        <v>1398</v>
      </c>
      <c r="F658" s="4" t="str">
        <f>MID(Table3[[#This Row],[تاریخ]],5,2)</f>
        <v>10</v>
      </c>
      <c r="G658" s="42">
        <v>652915291</v>
      </c>
    </row>
    <row r="659" spans="1:7" x14ac:dyDescent="0.25">
      <c r="A659" s="4">
        <v>658</v>
      </c>
      <c r="B659" s="5">
        <v>13981017</v>
      </c>
      <c r="C659" s="4">
        <f>MATCH(Table3[[#This Row],[تاریخ]],Table3[تاریخ],0)</f>
        <v>658</v>
      </c>
      <c r="D659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659" s="4" t="str">
        <f>LEFT(Table3[[#This Row],[تاریخ]],4)</f>
        <v>1398</v>
      </c>
      <c r="F659" s="4" t="str">
        <f>MID(Table3[[#This Row],[تاریخ]],5,2)</f>
        <v>10</v>
      </c>
      <c r="G659" s="42">
        <v>264673920</v>
      </c>
    </row>
    <row r="660" spans="1:7" x14ac:dyDescent="0.25">
      <c r="A660" s="4">
        <v>659</v>
      </c>
      <c r="B660" s="5">
        <v>13981018</v>
      </c>
      <c r="C660" s="4">
        <f>MATCH(Table3[[#This Row],[تاریخ]],Table3[تاریخ],0)</f>
        <v>659</v>
      </c>
      <c r="D660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660" s="4" t="str">
        <f>LEFT(Table3[[#This Row],[تاریخ]],4)</f>
        <v>1398</v>
      </c>
      <c r="F660" s="4" t="str">
        <f>MID(Table3[[#This Row],[تاریخ]],5,2)</f>
        <v>10</v>
      </c>
      <c r="G660" s="42">
        <v>520239138</v>
      </c>
    </row>
    <row r="661" spans="1:7" x14ac:dyDescent="0.25">
      <c r="A661" s="4">
        <v>660</v>
      </c>
      <c r="B661" s="5">
        <v>13981019</v>
      </c>
      <c r="C661" s="4">
        <f>MATCH(Table3[[#This Row],[تاریخ]],Table3[تاریخ],0)</f>
        <v>660</v>
      </c>
      <c r="D661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661" s="4" t="str">
        <f>LEFT(Table3[[#This Row],[تاریخ]],4)</f>
        <v>1398</v>
      </c>
      <c r="F661" s="4" t="str">
        <f>MID(Table3[[#This Row],[تاریخ]],5,2)</f>
        <v>10</v>
      </c>
      <c r="G661" s="42">
        <v>401662121</v>
      </c>
    </row>
    <row r="662" spans="1:7" x14ac:dyDescent="0.25">
      <c r="A662" s="4">
        <v>661</v>
      </c>
      <c r="B662" s="5">
        <v>13981020</v>
      </c>
      <c r="C662" s="4">
        <f>MATCH(Table3[[#This Row],[تاریخ]],Table3[تاریخ],0)</f>
        <v>661</v>
      </c>
      <c r="D662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662" s="4" t="str">
        <f>LEFT(Table3[[#This Row],[تاریخ]],4)</f>
        <v>1398</v>
      </c>
      <c r="F662" s="4" t="str">
        <f>MID(Table3[[#This Row],[تاریخ]],5,2)</f>
        <v>10</v>
      </c>
      <c r="G662" s="42">
        <v>739096744</v>
      </c>
    </row>
    <row r="663" spans="1:7" x14ac:dyDescent="0.25">
      <c r="A663" s="4">
        <v>662</v>
      </c>
      <c r="B663" s="5">
        <v>13981021</v>
      </c>
      <c r="C663" s="4">
        <f>MATCH(Table3[[#This Row],[تاریخ]],Table3[تاریخ],0)</f>
        <v>662</v>
      </c>
      <c r="D663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663" s="4" t="str">
        <f>LEFT(Table3[[#This Row],[تاریخ]],4)</f>
        <v>1398</v>
      </c>
      <c r="F663" s="4" t="str">
        <f>MID(Table3[[#This Row],[تاریخ]],5,2)</f>
        <v>10</v>
      </c>
      <c r="G663" s="42">
        <v>627966234</v>
      </c>
    </row>
    <row r="664" spans="1:7" x14ac:dyDescent="0.25">
      <c r="A664" s="4">
        <v>663</v>
      </c>
      <c r="B664" s="5">
        <v>13981022</v>
      </c>
      <c r="C664" s="4">
        <f>MATCH(Table3[[#This Row],[تاریخ]],Table3[تاریخ],0)</f>
        <v>663</v>
      </c>
      <c r="D664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664" s="4" t="str">
        <f>LEFT(Table3[[#This Row],[تاریخ]],4)</f>
        <v>1398</v>
      </c>
      <c r="F664" s="4" t="str">
        <f>MID(Table3[[#This Row],[تاریخ]],5,2)</f>
        <v>10</v>
      </c>
      <c r="G664" s="42">
        <v>509667333</v>
      </c>
    </row>
    <row r="665" spans="1:7" x14ac:dyDescent="0.25">
      <c r="A665" s="4">
        <v>664</v>
      </c>
      <c r="B665" s="5">
        <v>13981023</v>
      </c>
      <c r="C665" s="4">
        <f>MATCH(Table3[[#This Row],[تاریخ]],Table3[تاریخ],0)</f>
        <v>664</v>
      </c>
      <c r="D665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665" s="4" t="str">
        <f>LEFT(Table3[[#This Row],[تاریخ]],4)</f>
        <v>1398</v>
      </c>
      <c r="F665" s="4" t="str">
        <f>MID(Table3[[#This Row],[تاریخ]],5,2)</f>
        <v>10</v>
      </c>
      <c r="G665" s="42">
        <v>315705718</v>
      </c>
    </row>
    <row r="666" spans="1:7" x14ac:dyDescent="0.25">
      <c r="A666" s="4">
        <v>665</v>
      </c>
      <c r="B666" s="5">
        <v>13981024</v>
      </c>
      <c r="C666" s="4">
        <f>MATCH(Table3[[#This Row],[تاریخ]],Table3[تاریخ],0)</f>
        <v>665</v>
      </c>
      <c r="D666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666" s="4" t="str">
        <f>LEFT(Table3[[#This Row],[تاریخ]],4)</f>
        <v>1398</v>
      </c>
      <c r="F666" s="4" t="str">
        <f>MID(Table3[[#This Row],[تاریخ]],5,2)</f>
        <v>10</v>
      </c>
      <c r="G666" s="42">
        <v>148221448</v>
      </c>
    </row>
    <row r="667" spans="1:7" x14ac:dyDescent="0.25">
      <c r="A667" s="4">
        <v>666</v>
      </c>
      <c r="B667" s="5">
        <v>13981025</v>
      </c>
      <c r="C667" s="4">
        <f>MATCH(Table3[[#This Row],[تاریخ]],Table3[تاریخ],0)</f>
        <v>666</v>
      </c>
      <c r="D667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667" s="4" t="str">
        <f>LEFT(Table3[[#This Row],[تاریخ]],4)</f>
        <v>1398</v>
      </c>
      <c r="F667" s="4" t="str">
        <f>MID(Table3[[#This Row],[تاریخ]],5,2)</f>
        <v>10</v>
      </c>
      <c r="G667" s="42">
        <v>131043656</v>
      </c>
    </row>
    <row r="668" spans="1:7" x14ac:dyDescent="0.25">
      <c r="A668" s="4">
        <v>667</v>
      </c>
      <c r="B668" s="5">
        <v>13981026</v>
      </c>
      <c r="C668" s="4">
        <f>MATCH(Table3[[#This Row],[تاریخ]],Table3[تاریخ],0)</f>
        <v>667</v>
      </c>
      <c r="D668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668" s="4" t="str">
        <f>LEFT(Table3[[#This Row],[تاریخ]],4)</f>
        <v>1398</v>
      </c>
      <c r="F668" s="4" t="str">
        <f>MID(Table3[[#This Row],[تاریخ]],5,2)</f>
        <v>10</v>
      </c>
      <c r="G668" s="42">
        <v>764358509</v>
      </c>
    </row>
    <row r="669" spans="1:7" x14ac:dyDescent="0.25">
      <c r="A669" s="4">
        <v>668</v>
      </c>
      <c r="B669" s="5">
        <v>13981027</v>
      </c>
      <c r="C669" s="4">
        <f>MATCH(Table3[[#This Row],[تاریخ]],Table3[تاریخ],0)</f>
        <v>668</v>
      </c>
      <c r="D669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669" s="4" t="str">
        <f>LEFT(Table3[[#This Row],[تاریخ]],4)</f>
        <v>1398</v>
      </c>
      <c r="F669" s="4" t="str">
        <f>MID(Table3[[#This Row],[تاریخ]],5,2)</f>
        <v>10</v>
      </c>
      <c r="G669" s="42">
        <v>738245961</v>
      </c>
    </row>
    <row r="670" spans="1:7" x14ac:dyDescent="0.25">
      <c r="A670" s="4">
        <v>669</v>
      </c>
      <c r="B670" s="5">
        <v>13981028</v>
      </c>
      <c r="C670" s="4">
        <f>MATCH(Table3[[#This Row],[تاریخ]],Table3[تاریخ],0)</f>
        <v>669</v>
      </c>
      <c r="D670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670" s="4" t="str">
        <f>LEFT(Table3[[#This Row],[تاریخ]],4)</f>
        <v>1398</v>
      </c>
      <c r="F670" s="4" t="str">
        <f>MID(Table3[[#This Row],[تاریخ]],5,2)</f>
        <v>10</v>
      </c>
      <c r="G670" s="42">
        <v>141109936</v>
      </c>
    </row>
    <row r="671" spans="1:7" x14ac:dyDescent="0.25">
      <c r="A671" s="4">
        <v>670</v>
      </c>
      <c r="B671" s="5">
        <v>13981029</v>
      </c>
      <c r="C671" s="4">
        <f>MATCH(Table3[[#This Row],[تاریخ]],Table3[تاریخ],0)</f>
        <v>670</v>
      </c>
      <c r="D671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671" s="4" t="str">
        <f>LEFT(Table3[[#This Row],[تاریخ]],4)</f>
        <v>1398</v>
      </c>
      <c r="F671" s="4" t="str">
        <f>MID(Table3[[#This Row],[تاریخ]],5,2)</f>
        <v>10</v>
      </c>
      <c r="G671" s="42">
        <v>506923007</v>
      </c>
    </row>
    <row r="672" spans="1:7" x14ac:dyDescent="0.25">
      <c r="A672" s="4">
        <v>671</v>
      </c>
      <c r="B672" s="5">
        <v>13981030</v>
      </c>
      <c r="C672" s="4">
        <f>MATCH(Table3[[#This Row],[تاریخ]],Table3[تاریخ],0)</f>
        <v>671</v>
      </c>
      <c r="D672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672" s="4" t="str">
        <f>LEFT(Table3[[#This Row],[تاریخ]],4)</f>
        <v>1398</v>
      </c>
      <c r="F672" s="4" t="str">
        <f>MID(Table3[[#This Row],[تاریخ]],5,2)</f>
        <v>10</v>
      </c>
      <c r="G672" s="42">
        <v>607819992</v>
      </c>
    </row>
    <row r="673" spans="1:7" x14ac:dyDescent="0.25">
      <c r="A673" s="4">
        <v>672</v>
      </c>
      <c r="B673" s="5">
        <v>13981101</v>
      </c>
      <c r="C673" s="4">
        <f>MATCH(Table3[[#This Row],[تاریخ]],Table3[تاریخ],0)</f>
        <v>672</v>
      </c>
      <c r="D673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673" s="4" t="str">
        <f>LEFT(Table3[[#This Row],[تاریخ]],4)</f>
        <v>1398</v>
      </c>
      <c r="F673" s="4" t="str">
        <f>MID(Table3[[#This Row],[تاریخ]],5,2)</f>
        <v>11</v>
      </c>
      <c r="G673" s="42">
        <v>334313209</v>
      </c>
    </row>
    <row r="674" spans="1:7" x14ac:dyDescent="0.25">
      <c r="A674" s="4">
        <v>673</v>
      </c>
      <c r="B674" s="5">
        <v>13981102</v>
      </c>
      <c r="C674" s="4">
        <f>MATCH(Table3[[#This Row],[تاریخ]],Table3[تاریخ],0)</f>
        <v>673</v>
      </c>
      <c r="D674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674" s="4" t="str">
        <f>LEFT(Table3[[#This Row],[تاریخ]],4)</f>
        <v>1398</v>
      </c>
      <c r="F674" s="4" t="str">
        <f>MID(Table3[[#This Row],[تاریخ]],5,2)</f>
        <v>11</v>
      </c>
      <c r="G674" s="42">
        <v>398619491</v>
      </c>
    </row>
    <row r="675" spans="1:7" x14ac:dyDescent="0.25">
      <c r="A675" s="4">
        <v>674</v>
      </c>
      <c r="B675" s="5">
        <v>13981103</v>
      </c>
      <c r="C675" s="4">
        <f>MATCH(Table3[[#This Row],[تاریخ]],Table3[تاریخ],0)</f>
        <v>674</v>
      </c>
      <c r="D675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675" s="4" t="str">
        <f>LEFT(Table3[[#This Row],[تاریخ]],4)</f>
        <v>1398</v>
      </c>
      <c r="F675" s="4" t="str">
        <f>MID(Table3[[#This Row],[تاریخ]],5,2)</f>
        <v>11</v>
      </c>
      <c r="G675" s="42">
        <v>573652235</v>
      </c>
    </row>
    <row r="676" spans="1:7" x14ac:dyDescent="0.25">
      <c r="A676" s="4">
        <v>675</v>
      </c>
      <c r="B676" s="5">
        <v>13981104</v>
      </c>
      <c r="C676" s="4">
        <f>MATCH(Table3[[#This Row],[تاریخ]],Table3[تاریخ],0)</f>
        <v>675</v>
      </c>
      <c r="D676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676" s="4" t="str">
        <f>LEFT(Table3[[#This Row],[تاریخ]],4)</f>
        <v>1398</v>
      </c>
      <c r="F676" s="4" t="str">
        <f>MID(Table3[[#This Row],[تاریخ]],5,2)</f>
        <v>11</v>
      </c>
      <c r="G676" s="42">
        <v>663069976</v>
      </c>
    </row>
    <row r="677" spans="1:7" x14ac:dyDescent="0.25">
      <c r="A677" s="4">
        <v>676</v>
      </c>
      <c r="B677" s="5">
        <v>13981105</v>
      </c>
      <c r="C677" s="4">
        <f>MATCH(Table3[[#This Row],[تاریخ]],Table3[تاریخ],0)</f>
        <v>676</v>
      </c>
      <c r="D677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677" s="4" t="str">
        <f>LEFT(Table3[[#This Row],[تاریخ]],4)</f>
        <v>1398</v>
      </c>
      <c r="F677" s="4" t="str">
        <f>MID(Table3[[#This Row],[تاریخ]],5,2)</f>
        <v>11</v>
      </c>
      <c r="G677" s="42">
        <v>635590617</v>
      </c>
    </row>
    <row r="678" spans="1:7" x14ac:dyDescent="0.25">
      <c r="A678" s="4">
        <v>677</v>
      </c>
      <c r="B678" s="5">
        <v>13981106</v>
      </c>
      <c r="C678" s="4">
        <f>MATCH(Table3[[#This Row],[تاریخ]],Table3[تاریخ],0)</f>
        <v>677</v>
      </c>
      <c r="D678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678" s="4" t="str">
        <f>LEFT(Table3[[#This Row],[تاریخ]],4)</f>
        <v>1398</v>
      </c>
      <c r="F678" s="4" t="str">
        <f>MID(Table3[[#This Row],[تاریخ]],5,2)</f>
        <v>11</v>
      </c>
      <c r="G678" s="42">
        <v>953384231</v>
      </c>
    </row>
    <row r="679" spans="1:7" x14ac:dyDescent="0.25">
      <c r="A679" s="4">
        <v>678</v>
      </c>
      <c r="B679" s="5">
        <v>13981107</v>
      </c>
      <c r="C679" s="4">
        <f>MATCH(Table3[[#This Row],[تاریخ]],Table3[تاریخ],0)</f>
        <v>678</v>
      </c>
      <c r="D679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679" s="4" t="str">
        <f>LEFT(Table3[[#This Row],[تاریخ]],4)</f>
        <v>1398</v>
      </c>
      <c r="F679" s="4" t="str">
        <f>MID(Table3[[#This Row],[تاریخ]],5,2)</f>
        <v>11</v>
      </c>
      <c r="G679" s="42">
        <v>749163166</v>
      </c>
    </row>
    <row r="680" spans="1:7" x14ac:dyDescent="0.25">
      <c r="A680" s="4">
        <v>679</v>
      </c>
      <c r="B680" s="5">
        <v>13981108</v>
      </c>
      <c r="C680" s="4">
        <f>MATCH(Table3[[#This Row],[تاریخ]],Table3[تاریخ],0)</f>
        <v>679</v>
      </c>
      <c r="D680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680" s="4" t="str">
        <f>LEFT(Table3[[#This Row],[تاریخ]],4)</f>
        <v>1398</v>
      </c>
      <c r="F680" s="4" t="str">
        <f>MID(Table3[[#This Row],[تاریخ]],5,2)</f>
        <v>11</v>
      </c>
      <c r="G680" s="42">
        <v>514841187</v>
      </c>
    </row>
    <row r="681" spans="1:7" x14ac:dyDescent="0.25">
      <c r="A681" s="4">
        <v>680</v>
      </c>
      <c r="B681" s="5">
        <v>13981109</v>
      </c>
      <c r="C681" s="4">
        <f>MATCH(Table3[[#This Row],[تاریخ]],Table3[تاریخ],0)</f>
        <v>680</v>
      </c>
      <c r="D681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681" s="4" t="str">
        <f>LEFT(Table3[[#This Row],[تاریخ]],4)</f>
        <v>1398</v>
      </c>
      <c r="F681" s="4" t="str">
        <f>MID(Table3[[#This Row],[تاریخ]],5,2)</f>
        <v>11</v>
      </c>
      <c r="G681" s="42">
        <v>859306800</v>
      </c>
    </row>
    <row r="682" spans="1:7" x14ac:dyDescent="0.25">
      <c r="A682" s="4">
        <v>681</v>
      </c>
      <c r="B682" s="5">
        <v>13981110</v>
      </c>
      <c r="C682" s="4">
        <f>MATCH(Table3[[#This Row],[تاریخ]],Table3[تاریخ],0)</f>
        <v>681</v>
      </c>
      <c r="D682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682" s="4" t="str">
        <f>LEFT(Table3[[#This Row],[تاریخ]],4)</f>
        <v>1398</v>
      </c>
      <c r="F682" s="4" t="str">
        <f>MID(Table3[[#This Row],[تاریخ]],5,2)</f>
        <v>11</v>
      </c>
      <c r="G682" s="42">
        <v>116727237</v>
      </c>
    </row>
    <row r="683" spans="1:7" x14ac:dyDescent="0.25">
      <c r="A683" s="4">
        <v>682</v>
      </c>
      <c r="B683" s="5">
        <v>13981111</v>
      </c>
      <c r="C683" s="4">
        <f>MATCH(Table3[[#This Row],[تاریخ]],Table3[تاریخ],0)</f>
        <v>682</v>
      </c>
      <c r="D683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683" s="4" t="str">
        <f>LEFT(Table3[[#This Row],[تاریخ]],4)</f>
        <v>1398</v>
      </c>
      <c r="F683" s="4" t="str">
        <f>MID(Table3[[#This Row],[تاریخ]],5,2)</f>
        <v>11</v>
      </c>
      <c r="G683" s="42">
        <v>273687189</v>
      </c>
    </row>
    <row r="684" spans="1:7" x14ac:dyDescent="0.25">
      <c r="A684" s="4">
        <v>683</v>
      </c>
      <c r="B684" s="5">
        <v>13981112</v>
      </c>
      <c r="C684" s="4">
        <f>MATCH(Table3[[#This Row],[تاریخ]],Table3[تاریخ],0)</f>
        <v>683</v>
      </c>
      <c r="D684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684" s="4" t="str">
        <f>LEFT(Table3[[#This Row],[تاریخ]],4)</f>
        <v>1398</v>
      </c>
      <c r="F684" s="4" t="str">
        <f>MID(Table3[[#This Row],[تاریخ]],5,2)</f>
        <v>11</v>
      </c>
      <c r="G684" s="42">
        <v>919011539</v>
      </c>
    </row>
    <row r="685" spans="1:7" x14ac:dyDescent="0.25">
      <c r="A685" s="4">
        <v>684</v>
      </c>
      <c r="B685" s="5">
        <v>13981113</v>
      </c>
      <c r="C685" s="4">
        <f>MATCH(Table3[[#This Row],[تاریخ]],Table3[تاریخ],0)</f>
        <v>684</v>
      </c>
      <c r="D685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685" s="4" t="str">
        <f>LEFT(Table3[[#This Row],[تاریخ]],4)</f>
        <v>1398</v>
      </c>
      <c r="F685" s="4" t="str">
        <f>MID(Table3[[#This Row],[تاریخ]],5,2)</f>
        <v>11</v>
      </c>
      <c r="G685" s="42">
        <v>241392691</v>
      </c>
    </row>
    <row r="686" spans="1:7" x14ac:dyDescent="0.25">
      <c r="A686" s="4">
        <v>685</v>
      </c>
      <c r="B686" s="5">
        <v>13981114</v>
      </c>
      <c r="C686" s="4">
        <f>MATCH(Table3[[#This Row],[تاریخ]],Table3[تاریخ],0)</f>
        <v>685</v>
      </c>
      <c r="D686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686" s="4" t="str">
        <f>LEFT(Table3[[#This Row],[تاریخ]],4)</f>
        <v>1398</v>
      </c>
      <c r="F686" s="4" t="str">
        <f>MID(Table3[[#This Row],[تاریخ]],5,2)</f>
        <v>11</v>
      </c>
      <c r="G686" s="42">
        <v>493079282</v>
      </c>
    </row>
    <row r="687" spans="1:7" x14ac:dyDescent="0.25">
      <c r="A687" s="4">
        <v>686</v>
      </c>
      <c r="B687" s="5">
        <v>13981115</v>
      </c>
      <c r="C687" s="4">
        <f>MATCH(Table3[[#This Row],[تاریخ]],Table3[تاریخ],0)</f>
        <v>686</v>
      </c>
      <c r="D687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687" s="4" t="str">
        <f>LEFT(Table3[[#This Row],[تاریخ]],4)</f>
        <v>1398</v>
      </c>
      <c r="F687" s="4" t="str">
        <f>MID(Table3[[#This Row],[تاریخ]],5,2)</f>
        <v>11</v>
      </c>
      <c r="G687" s="42">
        <v>650728830</v>
      </c>
    </row>
    <row r="688" spans="1:7" x14ac:dyDescent="0.25">
      <c r="A688" s="4">
        <v>687</v>
      </c>
      <c r="B688" s="5">
        <v>13981116</v>
      </c>
      <c r="C688" s="4">
        <f>MATCH(Table3[[#This Row],[تاریخ]],Table3[تاریخ],0)</f>
        <v>687</v>
      </c>
      <c r="D688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688" s="4" t="str">
        <f>LEFT(Table3[[#This Row],[تاریخ]],4)</f>
        <v>1398</v>
      </c>
      <c r="F688" s="4" t="str">
        <f>MID(Table3[[#This Row],[تاریخ]],5,2)</f>
        <v>11</v>
      </c>
      <c r="G688" s="42">
        <v>683080176</v>
      </c>
    </row>
    <row r="689" spans="1:7" x14ac:dyDescent="0.25">
      <c r="A689" s="4">
        <v>688</v>
      </c>
      <c r="B689" s="5">
        <v>13981117</v>
      </c>
      <c r="C689" s="4">
        <f>MATCH(Table3[[#This Row],[تاریخ]],Table3[تاریخ],0)</f>
        <v>688</v>
      </c>
      <c r="D689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689" s="4" t="str">
        <f>LEFT(Table3[[#This Row],[تاریخ]],4)</f>
        <v>1398</v>
      </c>
      <c r="F689" s="4" t="str">
        <f>MID(Table3[[#This Row],[تاریخ]],5,2)</f>
        <v>11</v>
      </c>
      <c r="G689" s="42">
        <v>689046286</v>
      </c>
    </row>
    <row r="690" spans="1:7" x14ac:dyDescent="0.25">
      <c r="A690" s="4">
        <v>689</v>
      </c>
      <c r="B690" s="5">
        <v>13981118</v>
      </c>
      <c r="C690" s="4">
        <f>MATCH(Table3[[#This Row],[تاریخ]],Table3[تاریخ],0)</f>
        <v>689</v>
      </c>
      <c r="D690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690" s="4" t="str">
        <f>LEFT(Table3[[#This Row],[تاریخ]],4)</f>
        <v>1398</v>
      </c>
      <c r="F690" s="4" t="str">
        <f>MID(Table3[[#This Row],[تاریخ]],5,2)</f>
        <v>11</v>
      </c>
      <c r="G690" s="42">
        <v>850574537</v>
      </c>
    </row>
    <row r="691" spans="1:7" x14ac:dyDescent="0.25">
      <c r="A691" s="4">
        <v>690</v>
      </c>
      <c r="B691" s="5">
        <v>13981119</v>
      </c>
      <c r="C691" s="4">
        <f>MATCH(Table3[[#This Row],[تاریخ]],Table3[تاریخ],0)</f>
        <v>690</v>
      </c>
      <c r="D691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691" s="4" t="str">
        <f>LEFT(Table3[[#This Row],[تاریخ]],4)</f>
        <v>1398</v>
      </c>
      <c r="F691" s="4" t="str">
        <f>MID(Table3[[#This Row],[تاریخ]],5,2)</f>
        <v>11</v>
      </c>
      <c r="G691" s="42">
        <v>436782367</v>
      </c>
    </row>
    <row r="692" spans="1:7" x14ac:dyDescent="0.25">
      <c r="A692" s="4">
        <v>691</v>
      </c>
      <c r="B692" s="5">
        <v>13981120</v>
      </c>
      <c r="C692" s="4">
        <f>MATCH(Table3[[#This Row],[تاریخ]],Table3[تاریخ],0)</f>
        <v>691</v>
      </c>
      <c r="D692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692" s="4" t="str">
        <f>LEFT(Table3[[#This Row],[تاریخ]],4)</f>
        <v>1398</v>
      </c>
      <c r="F692" s="4" t="str">
        <f>MID(Table3[[#This Row],[تاریخ]],5,2)</f>
        <v>11</v>
      </c>
      <c r="G692" s="42">
        <v>605265280</v>
      </c>
    </row>
    <row r="693" spans="1:7" x14ac:dyDescent="0.25">
      <c r="A693" s="4">
        <v>692</v>
      </c>
      <c r="B693" s="5">
        <v>13981121</v>
      </c>
      <c r="C693" s="4">
        <f>MATCH(Table3[[#This Row],[تاریخ]],Table3[تاریخ],0)</f>
        <v>692</v>
      </c>
      <c r="D693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693" s="4" t="str">
        <f>LEFT(Table3[[#This Row],[تاریخ]],4)</f>
        <v>1398</v>
      </c>
      <c r="F693" s="4" t="str">
        <f>MID(Table3[[#This Row],[تاریخ]],5,2)</f>
        <v>11</v>
      </c>
      <c r="G693" s="42">
        <v>579760331</v>
      </c>
    </row>
    <row r="694" spans="1:7" x14ac:dyDescent="0.25">
      <c r="A694" s="4">
        <v>693</v>
      </c>
      <c r="B694" s="5">
        <v>13981122</v>
      </c>
      <c r="C694" s="4">
        <f>MATCH(Table3[[#This Row],[تاریخ]],Table3[تاریخ],0)</f>
        <v>693</v>
      </c>
      <c r="D694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694" s="4" t="str">
        <f>LEFT(Table3[[#This Row],[تاریخ]],4)</f>
        <v>1398</v>
      </c>
      <c r="F694" s="4" t="str">
        <f>MID(Table3[[#This Row],[تاریخ]],5,2)</f>
        <v>11</v>
      </c>
      <c r="G694" s="42">
        <v>537071930</v>
      </c>
    </row>
    <row r="695" spans="1:7" x14ac:dyDescent="0.25">
      <c r="A695" s="4">
        <v>694</v>
      </c>
      <c r="B695" s="5">
        <v>13981123</v>
      </c>
      <c r="C695" s="4">
        <f>MATCH(Table3[[#This Row],[تاریخ]],Table3[تاریخ],0)</f>
        <v>694</v>
      </c>
      <c r="D695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695" s="4" t="str">
        <f>LEFT(Table3[[#This Row],[تاریخ]],4)</f>
        <v>1398</v>
      </c>
      <c r="F695" s="4" t="str">
        <f>MID(Table3[[#This Row],[تاریخ]],5,2)</f>
        <v>11</v>
      </c>
      <c r="G695" s="42">
        <v>751891602</v>
      </c>
    </row>
    <row r="696" spans="1:7" x14ac:dyDescent="0.25">
      <c r="A696" s="4">
        <v>695</v>
      </c>
      <c r="B696" s="5">
        <v>13981124</v>
      </c>
      <c r="C696" s="4">
        <f>MATCH(Table3[[#This Row],[تاریخ]],Table3[تاریخ],0)</f>
        <v>695</v>
      </c>
      <c r="D696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696" s="4" t="str">
        <f>LEFT(Table3[[#This Row],[تاریخ]],4)</f>
        <v>1398</v>
      </c>
      <c r="F696" s="4" t="str">
        <f>MID(Table3[[#This Row],[تاریخ]],5,2)</f>
        <v>11</v>
      </c>
      <c r="G696" s="42">
        <v>342736250</v>
      </c>
    </row>
    <row r="697" spans="1:7" x14ac:dyDescent="0.25">
      <c r="A697" s="4">
        <v>696</v>
      </c>
      <c r="B697" s="5">
        <v>13981125</v>
      </c>
      <c r="C697" s="4">
        <f>MATCH(Table3[[#This Row],[تاریخ]],Table3[تاریخ],0)</f>
        <v>696</v>
      </c>
      <c r="D697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697" s="4" t="str">
        <f>LEFT(Table3[[#This Row],[تاریخ]],4)</f>
        <v>1398</v>
      </c>
      <c r="F697" s="4" t="str">
        <f>MID(Table3[[#This Row],[تاریخ]],5,2)</f>
        <v>11</v>
      </c>
      <c r="G697" s="42">
        <v>759781083</v>
      </c>
    </row>
    <row r="698" spans="1:7" x14ac:dyDescent="0.25">
      <c r="A698" s="4">
        <v>697</v>
      </c>
      <c r="B698" s="5">
        <v>13981126</v>
      </c>
      <c r="C698" s="4">
        <f>MATCH(Table3[[#This Row],[تاریخ]],Table3[تاریخ],0)</f>
        <v>697</v>
      </c>
      <c r="D698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698" s="4" t="str">
        <f>LEFT(Table3[[#This Row],[تاریخ]],4)</f>
        <v>1398</v>
      </c>
      <c r="F698" s="4" t="str">
        <f>MID(Table3[[#This Row],[تاریخ]],5,2)</f>
        <v>11</v>
      </c>
      <c r="G698" s="42">
        <v>186834743</v>
      </c>
    </row>
    <row r="699" spans="1:7" x14ac:dyDescent="0.25">
      <c r="A699" s="4">
        <v>698</v>
      </c>
      <c r="B699" s="5">
        <v>13981127</v>
      </c>
      <c r="C699" s="4">
        <f>MATCH(Table3[[#This Row],[تاریخ]],Table3[تاریخ],0)</f>
        <v>698</v>
      </c>
      <c r="D699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699" s="4" t="str">
        <f>LEFT(Table3[[#This Row],[تاریخ]],4)</f>
        <v>1398</v>
      </c>
      <c r="F699" s="4" t="str">
        <f>MID(Table3[[#This Row],[تاریخ]],5,2)</f>
        <v>11</v>
      </c>
      <c r="G699" s="42">
        <v>103309283</v>
      </c>
    </row>
    <row r="700" spans="1:7" x14ac:dyDescent="0.25">
      <c r="A700" s="4">
        <v>699</v>
      </c>
      <c r="B700" s="5">
        <v>13981128</v>
      </c>
      <c r="C700" s="4">
        <f>MATCH(Table3[[#This Row],[تاریخ]],Table3[تاریخ],0)</f>
        <v>699</v>
      </c>
      <c r="D700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700" s="4" t="str">
        <f>LEFT(Table3[[#This Row],[تاریخ]],4)</f>
        <v>1398</v>
      </c>
      <c r="F700" s="4" t="str">
        <f>MID(Table3[[#This Row],[تاریخ]],5,2)</f>
        <v>11</v>
      </c>
      <c r="G700" s="42">
        <v>531590948</v>
      </c>
    </row>
    <row r="701" spans="1:7" x14ac:dyDescent="0.25">
      <c r="A701" s="4">
        <v>700</v>
      </c>
      <c r="B701" s="5">
        <v>13981129</v>
      </c>
      <c r="C701" s="4">
        <f>MATCH(Table3[[#This Row],[تاریخ]],Table3[تاریخ],0)</f>
        <v>700</v>
      </c>
      <c r="D701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701" s="4" t="str">
        <f>LEFT(Table3[[#This Row],[تاریخ]],4)</f>
        <v>1398</v>
      </c>
      <c r="F701" s="4" t="str">
        <f>MID(Table3[[#This Row],[تاریخ]],5,2)</f>
        <v>11</v>
      </c>
      <c r="G701" s="42">
        <v>425335316</v>
      </c>
    </row>
    <row r="702" spans="1:7" x14ac:dyDescent="0.25">
      <c r="A702" s="4">
        <v>701</v>
      </c>
      <c r="B702" s="5">
        <v>13981130</v>
      </c>
      <c r="C702" s="4">
        <f>MATCH(Table3[[#This Row],[تاریخ]],Table3[تاریخ],0)</f>
        <v>701</v>
      </c>
      <c r="D702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702" s="4" t="str">
        <f>LEFT(Table3[[#This Row],[تاریخ]],4)</f>
        <v>1398</v>
      </c>
      <c r="F702" s="4" t="str">
        <f>MID(Table3[[#This Row],[تاریخ]],5,2)</f>
        <v>11</v>
      </c>
      <c r="G702" s="42">
        <v>879824410</v>
      </c>
    </row>
    <row r="703" spans="1:7" x14ac:dyDescent="0.25">
      <c r="A703" s="4">
        <v>702</v>
      </c>
      <c r="B703" s="5">
        <v>13981201</v>
      </c>
      <c r="C703" s="4">
        <f>MATCH(Table3[[#This Row],[تاریخ]],Table3[تاریخ],0)</f>
        <v>702</v>
      </c>
      <c r="D703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703" s="4" t="str">
        <f>LEFT(Table3[[#This Row],[تاریخ]],4)</f>
        <v>1398</v>
      </c>
      <c r="F703" s="4" t="str">
        <f>MID(Table3[[#This Row],[تاریخ]],5,2)</f>
        <v>12</v>
      </c>
      <c r="G703" s="42">
        <v>493507692</v>
      </c>
    </row>
    <row r="704" spans="1:7" x14ac:dyDescent="0.25">
      <c r="A704" s="4">
        <v>703</v>
      </c>
      <c r="B704" s="5">
        <v>13981202</v>
      </c>
      <c r="C704" s="4">
        <f>MATCH(Table3[[#This Row],[تاریخ]],Table3[تاریخ],0)</f>
        <v>703</v>
      </c>
      <c r="D704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704" s="4" t="str">
        <f>LEFT(Table3[[#This Row],[تاریخ]],4)</f>
        <v>1398</v>
      </c>
      <c r="F704" s="4" t="str">
        <f>MID(Table3[[#This Row],[تاریخ]],5,2)</f>
        <v>12</v>
      </c>
      <c r="G704" s="42">
        <v>297644500</v>
      </c>
    </row>
    <row r="705" spans="1:7" x14ac:dyDescent="0.25">
      <c r="A705" s="4">
        <v>704</v>
      </c>
      <c r="B705" s="5">
        <v>13981203</v>
      </c>
      <c r="C705" s="4">
        <f>MATCH(Table3[[#This Row],[تاریخ]],Table3[تاریخ],0)</f>
        <v>704</v>
      </c>
      <c r="D705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705" s="4" t="str">
        <f>LEFT(Table3[[#This Row],[تاریخ]],4)</f>
        <v>1398</v>
      </c>
      <c r="F705" s="4" t="str">
        <f>MID(Table3[[#This Row],[تاریخ]],5,2)</f>
        <v>12</v>
      </c>
      <c r="G705" s="42">
        <v>482509732</v>
      </c>
    </row>
    <row r="706" spans="1:7" x14ac:dyDescent="0.25">
      <c r="A706" s="4">
        <v>705</v>
      </c>
      <c r="B706" s="5">
        <v>13981204</v>
      </c>
      <c r="C706" s="4">
        <f>MATCH(Table3[[#This Row],[تاریخ]],Table3[تاریخ],0)</f>
        <v>705</v>
      </c>
      <c r="D706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706" s="4" t="str">
        <f>LEFT(Table3[[#This Row],[تاریخ]],4)</f>
        <v>1398</v>
      </c>
      <c r="F706" s="4" t="str">
        <f>MID(Table3[[#This Row],[تاریخ]],5,2)</f>
        <v>12</v>
      </c>
      <c r="G706" s="42">
        <v>382817867</v>
      </c>
    </row>
    <row r="707" spans="1:7" x14ac:dyDescent="0.25">
      <c r="A707" s="4">
        <v>706</v>
      </c>
      <c r="B707" s="5">
        <v>13981205</v>
      </c>
      <c r="C707" s="4">
        <f>MATCH(Table3[[#This Row],[تاریخ]],Table3[تاریخ],0)</f>
        <v>706</v>
      </c>
      <c r="D707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707" s="4" t="str">
        <f>LEFT(Table3[[#This Row],[تاریخ]],4)</f>
        <v>1398</v>
      </c>
      <c r="F707" s="4" t="str">
        <f>MID(Table3[[#This Row],[تاریخ]],5,2)</f>
        <v>12</v>
      </c>
      <c r="G707" s="42">
        <v>567369109</v>
      </c>
    </row>
    <row r="708" spans="1:7" x14ac:dyDescent="0.25">
      <c r="A708" s="4">
        <v>707</v>
      </c>
      <c r="B708" s="5">
        <v>13981206</v>
      </c>
      <c r="C708" s="4">
        <f>MATCH(Table3[[#This Row],[تاریخ]],Table3[تاریخ],0)</f>
        <v>707</v>
      </c>
      <c r="D708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708" s="4" t="str">
        <f>LEFT(Table3[[#This Row],[تاریخ]],4)</f>
        <v>1398</v>
      </c>
      <c r="F708" s="4" t="str">
        <f>MID(Table3[[#This Row],[تاریخ]],5,2)</f>
        <v>12</v>
      </c>
      <c r="G708" s="42">
        <v>534633841</v>
      </c>
    </row>
    <row r="709" spans="1:7" x14ac:dyDescent="0.25">
      <c r="A709" s="4">
        <v>708</v>
      </c>
      <c r="B709" s="5">
        <v>13981207</v>
      </c>
      <c r="C709" s="4">
        <f>MATCH(Table3[[#This Row],[تاریخ]],Table3[تاریخ],0)</f>
        <v>708</v>
      </c>
      <c r="D709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709" s="4" t="str">
        <f>LEFT(Table3[[#This Row],[تاریخ]],4)</f>
        <v>1398</v>
      </c>
      <c r="F709" s="4" t="str">
        <f>MID(Table3[[#This Row],[تاریخ]],5,2)</f>
        <v>12</v>
      </c>
      <c r="G709" s="42">
        <v>196794067</v>
      </c>
    </row>
    <row r="710" spans="1:7" x14ac:dyDescent="0.25">
      <c r="A710" s="4">
        <v>709</v>
      </c>
      <c r="B710" s="5">
        <v>13981208</v>
      </c>
      <c r="C710" s="4">
        <f>MATCH(Table3[[#This Row],[تاریخ]],Table3[تاریخ],0)</f>
        <v>709</v>
      </c>
      <c r="D710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710" s="4" t="str">
        <f>LEFT(Table3[[#This Row],[تاریخ]],4)</f>
        <v>1398</v>
      </c>
      <c r="F710" s="4" t="str">
        <f>MID(Table3[[#This Row],[تاریخ]],5,2)</f>
        <v>12</v>
      </c>
      <c r="G710" s="42">
        <v>427002924</v>
      </c>
    </row>
    <row r="711" spans="1:7" x14ac:dyDescent="0.25">
      <c r="A711" s="4">
        <v>710</v>
      </c>
      <c r="B711" s="5">
        <v>13981209</v>
      </c>
      <c r="C711" s="4">
        <f>MATCH(Table3[[#This Row],[تاریخ]],Table3[تاریخ],0)</f>
        <v>710</v>
      </c>
      <c r="D711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711" s="4" t="str">
        <f>LEFT(Table3[[#This Row],[تاریخ]],4)</f>
        <v>1398</v>
      </c>
      <c r="F711" s="4" t="str">
        <f>MID(Table3[[#This Row],[تاریخ]],5,2)</f>
        <v>12</v>
      </c>
      <c r="G711" s="42">
        <v>809472228</v>
      </c>
    </row>
    <row r="712" spans="1:7" x14ac:dyDescent="0.25">
      <c r="A712" s="4">
        <v>711</v>
      </c>
      <c r="B712" s="5">
        <v>13981210</v>
      </c>
      <c r="C712" s="4">
        <f>MATCH(Table3[[#This Row],[تاریخ]],Table3[تاریخ],0)</f>
        <v>711</v>
      </c>
      <c r="D712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712" s="4" t="str">
        <f>LEFT(Table3[[#This Row],[تاریخ]],4)</f>
        <v>1398</v>
      </c>
      <c r="F712" s="4" t="str">
        <f>MID(Table3[[#This Row],[تاریخ]],5,2)</f>
        <v>12</v>
      </c>
      <c r="G712" s="42">
        <v>252450321</v>
      </c>
    </row>
    <row r="713" spans="1:7" x14ac:dyDescent="0.25">
      <c r="A713" s="4">
        <v>712</v>
      </c>
      <c r="B713" s="5">
        <v>13981211</v>
      </c>
      <c r="C713" s="4">
        <f>MATCH(Table3[[#This Row],[تاریخ]],Table3[تاریخ],0)</f>
        <v>712</v>
      </c>
      <c r="D713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713" s="4" t="str">
        <f>LEFT(Table3[[#This Row],[تاریخ]],4)</f>
        <v>1398</v>
      </c>
      <c r="F713" s="4" t="str">
        <f>MID(Table3[[#This Row],[تاریخ]],5,2)</f>
        <v>12</v>
      </c>
      <c r="G713" s="42">
        <v>254095299</v>
      </c>
    </row>
    <row r="714" spans="1:7" x14ac:dyDescent="0.25">
      <c r="A714" s="4">
        <v>713</v>
      </c>
      <c r="B714" s="5">
        <v>13981212</v>
      </c>
      <c r="C714" s="4">
        <f>MATCH(Table3[[#This Row],[تاریخ]],Table3[تاریخ],0)</f>
        <v>713</v>
      </c>
      <c r="D714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714" s="4" t="str">
        <f>LEFT(Table3[[#This Row],[تاریخ]],4)</f>
        <v>1398</v>
      </c>
      <c r="F714" s="4" t="str">
        <f>MID(Table3[[#This Row],[تاریخ]],5,2)</f>
        <v>12</v>
      </c>
      <c r="G714" s="42">
        <v>481002184</v>
      </c>
    </row>
    <row r="715" spans="1:7" x14ac:dyDescent="0.25">
      <c r="A715" s="4">
        <v>714</v>
      </c>
      <c r="B715" s="5">
        <v>13981213</v>
      </c>
      <c r="C715" s="4">
        <f>MATCH(Table3[[#This Row],[تاریخ]],Table3[تاریخ],0)</f>
        <v>714</v>
      </c>
      <c r="D715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715" s="4" t="str">
        <f>LEFT(Table3[[#This Row],[تاریخ]],4)</f>
        <v>1398</v>
      </c>
      <c r="F715" s="4" t="str">
        <f>MID(Table3[[#This Row],[تاریخ]],5,2)</f>
        <v>12</v>
      </c>
      <c r="G715" s="42">
        <v>275224694</v>
      </c>
    </row>
    <row r="716" spans="1:7" x14ac:dyDescent="0.25">
      <c r="A716" s="4">
        <v>715</v>
      </c>
      <c r="B716" s="5">
        <v>13981214</v>
      </c>
      <c r="C716" s="4">
        <f>MATCH(Table3[[#This Row],[تاریخ]],Table3[تاریخ],0)</f>
        <v>715</v>
      </c>
      <c r="D716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716" s="4" t="str">
        <f>LEFT(Table3[[#This Row],[تاریخ]],4)</f>
        <v>1398</v>
      </c>
      <c r="F716" s="4" t="str">
        <f>MID(Table3[[#This Row],[تاریخ]],5,2)</f>
        <v>12</v>
      </c>
      <c r="G716" s="42">
        <v>931030082</v>
      </c>
    </row>
    <row r="717" spans="1:7" x14ac:dyDescent="0.25">
      <c r="A717" s="4">
        <v>716</v>
      </c>
      <c r="B717" s="5">
        <v>13981215</v>
      </c>
      <c r="C717" s="4">
        <f>MATCH(Table3[[#This Row],[تاریخ]],Table3[تاریخ],0)</f>
        <v>716</v>
      </c>
      <c r="D717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717" s="4" t="str">
        <f>LEFT(Table3[[#This Row],[تاریخ]],4)</f>
        <v>1398</v>
      </c>
      <c r="F717" s="4" t="str">
        <f>MID(Table3[[#This Row],[تاریخ]],5,2)</f>
        <v>12</v>
      </c>
      <c r="G717" s="42">
        <v>217528675</v>
      </c>
    </row>
    <row r="718" spans="1:7" x14ac:dyDescent="0.25">
      <c r="A718" s="4">
        <v>717</v>
      </c>
      <c r="B718" s="5">
        <v>13981216</v>
      </c>
      <c r="C718" s="4">
        <f>MATCH(Table3[[#This Row],[تاریخ]],Table3[تاریخ],0)</f>
        <v>717</v>
      </c>
      <c r="D718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718" s="4" t="str">
        <f>LEFT(Table3[[#This Row],[تاریخ]],4)</f>
        <v>1398</v>
      </c>
      <c r="F718" s="4" t="str">
        <f>MID(Table3[[#This Row],[تاریخ]],5,2)</f>
        <v>12</v>
      </c>
      <c r="G718" s="42">
        <v>895323352</v>
      </c>
    </row>
    <row r="719" spans="1:7" x14ac:dyDescent="0.25">
      <c r="A719" s="4">
        <v>718</v>
      </c>
      <c r="B719" s="5">
        <v>13981217</v>
      </c>
      <c r="C719" s="4">
        <f>MATCH(Table3[[#This Row],[تاریخ]],Table3[تاریخ],0)</f>
        <v>718</v>
      </c>
      <c r="D719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719" s="4" t="str">
        <f>LEFT(Table3[[#This Row],[تاریخ]],4)</f>
        <v>1398</v>
      </c>
      <c r="F719" s="4" t="str">
        <f>MID(Table3[[#This Row],[تاریخ]],5,2)</f>
        <v>12</v>
      </c>
      <c r="G719" s="42">
        <v>416843372</v>
      </c>
    </row>
    <row r="720" spans="1:7" x14ac:dyDescent="0.25">
      <c r="A720" s="4">
        <v>719</v>
      </c>
      <c r="B720" s="5">
        <v>13981218</v>
      </c>
      <c r="C720" s="4">
        <f>MATCH(Table3[[#This Row],[تاریخ]],Table3[تاریخ],0)</f>
        <v>719</v>
      </c>
      <c r="D720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720" s="4" t="str">
        <f>LEFT(Table3[[#This Row],[تاریخ]],4)</f>
        <v>1398</v>
      </c>
      <c r="F720" s="4" t="str">
        <f>MID(Table3[[#This Row],[تاریخ]],5,2)</f>
        <v>12</v>
      </c>
      <c r="G720" s="42">
        <v>612413272</v>
      </c>
    </row>
    <row r="721" spans="1:7" x14ac:dyDescent="0.25">
      <c r="A721" s="4">
        <v>720</v>
      </c>
      <c r="B721" s="5">
        <v>13981219</v>
      </c>
      <c r="C721" s="4">
        <f>MATCH(Table3[[#This Row],[تاریخ]],Table3[تاریخ],0)</f>
        <v>720</v>
      </c>
      <c r="D721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721" s="4" t="str">
        <f>LEFT(Table3[[#This Row],[تاریخ]],4)</f>
        <v>1398</v>
      </c>
      <c r="F721" s="4" t="str">
        <f>MID(Table3[[#This Row],[تاریخ]],5,2)</f>
        <v>12</v>
      </c>
      <c r="G721" s="42">
        <v>508255125</v>
      </c>
    </row>
    <row r="722" spans="1:7" x14ac:dyDescent="0.25">
      <c r="A722" s="4">
        <v>721</v>
      </c>
      <c r="B722" s="5">
        <v>13981220</v>
      </c>
      <c r="C722" s="4">
        <f>MATCH(Table3[[#This Row],[تاریخ]],Table3[تاریخ],0)</f>
        <v>721</v>
      </c>
      <c r="D722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722" s="4" t="str">
        <f>LEFT(Table3[[#This Row],[تاریخ]],4)</f>
        <v>1398</v>
      </c>
      <c r="F722" s="4" t="str">
        <f>MID(Table3[[#This Row],[تاریخ]],5,2)</f>
        <v>12</v>
      </c>
      <c r="G722" s="42">
        <v>510355213</v>
      </c>
    </row>
    <row r="723" spans="1:7" x14ac:dyDescent="0.25">
      <c r="A723" s="4">
        <v>722</v>
      </c>
      <c r="B723" s="5">
        <v>13981221</v>
      </c>
      <c r="C723" s="4">
        <f>MATCH(Table3[[#This Row],[تاریخ]],Table3[تاریخ],0)</f>
        <v>722</v>
      </c>
      <c r="D723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723" s="4" t="str">
        <f>LEFT(Table3[[#This Row],[تاریخ]],4)</f>
        <v>1398</v>
      </c>
      <c r="F723" s="4" t="str">
        <f>MID(Table3[[#This Row],[تاریخ]],5,2)</f>
        <v>12</v>
      </c>
      <c r="G723" s="42">
        <v>951903335</v>
      </c>
    </row>
    <row r="724" spans="1:7" x14ac:dyDescent="0.25">
      <c r="A724" s="4">
        <v>723</v>
      </c>
      <c r="B724" s="5">
        <v>13981222</v>
      </c>
      <c r="C724" s="4">
        <f>MATCH(Table3[[#This Row],[تاریخ]],Table3[تاریخ],0)</f>
        <v>723</v>
      </c>
      <c r="D724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724" s="4" t="str">
        <f>LEFT(Table3[[#This Row],[تاریخ]],4)</f>
        <v>1398</v>
      </c>
      <c r="F724" s="4" t="str">
        <f>MID(Table3[[#This Row],[تاریخ]],5,2)</f>
        <v>12</v>
      </c>
      <c r="G724" s="42">
        <v>444982346</v>
      </c>
    </row>
    <row r="725" spans="1:7" x14ac:dyDescent="0.25">
      <c r="A725" s="4">
        <v>724</v>
      </c>
      <c r="B725" s="5">
        <v>13981223</v>
      </c>
      <c r="C725" s="4">
        <f>MATCH(Table3[[#This Row],[تاریخ]],Table3[تاریخ],0)</f>
        <v>724</v>
      </c>
      <c r="D725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725" s="4" t="str">
        <f>LEFT(Table3[[#This Row],[تاریخ]],4)</f>
        <v>1398</v>
      </c>
      <c r="F725" s="4" t="str">
        <f>MID(Table3[[#This Row],[تاریخ]],5,2)</f>
        <v>12</v>
      </c>
      <c r="G725" s="42">
        <v>789152701</v>
      </c>
    </row>
    <row r="726" spans="1:7" x14ac:dyDescent="0.25">
      <c r="A726" s="4">
        <v>725</v>
      </c>
      <c r="B726" s="5">
        <v>13981224</v>
      </c>
      <c r="C726" s="4">
        <f>MATCH(Table3[[#This Row],[تاریخ]],Table3[تاریخ],0)</f>
        <v>725</v>
      </c>
      <c r="D726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726" s="4" t="str">
        <f>LEFT(Table3[[#This Row],[تاریخ]],4)</f>
        <v>1398</v>
      </c>
      <c r="F726" s="4" t="str">
        <f>MID(Table3[[#This Row],[تاریخ]],5,2)</f>
        <v>12</v>
      </c>
      <c r="G726" s="42">
        <v>356521087</v>
      </c>
    </row>
    <row r="727" spans="1:7" x14ac:dyDescent="0.25">
      <c r="A727" s="4">
        <v>726</v>
      </c>
      <c r="B727" s="5">
        <v>13981225</v>
      </c>
      <c r="C727" s="4">
        <f>MATCH(Table3[[#This Row],[تاریخ]],Table3[تاریخ],0)</f>
        <v>726</v>
      </c>
      <c r="D727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727" s="4" t="str">
        <f>LEFT(Table3[[#This Row],[تاریخ]],4)</f>
        <v>1398</v>
      </c>
      <c r="F727" s="4" t="str">
        <f>MID(Table3[[#This Row],[تاریخ]],5,2)</f>
        <v>12</v>
      </c>
      <c r="G727" s="42">
        <v>295246995</v>
      </c>
    </row>
    <row r="728" spans="1:7" x14ac:dyDescent="0.25">
      <c r="A728" s="4">
        <v>727</v>
      </c>
      <c r="B728" s="5">
        <v>13981226</v>
      </c>
      <c r="C728" s="4">
        <f>MATCH(Table3[[#This Row],[تاریخ]],Table3[تاریخ],0)</f>
        <v>727</v>
      </c>
      <c r="D728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728" s="4" t="str">
        <f>LEFT(Table3[[#This Row],[تاریخ]],4)</f>
        <v>1398</v>
      </c>
      <c r="F728" s="4" t="str">
        <f>MID(Table3[[#This Row],[تاریخ]],5,2)</f>
        <v>12</v>
      </c>
      <c r="G728" s="42">
        <v>890994713</v>
      </c>
    </row>
    <row r="729" spans="1:7" x14ac:dyDescent="0.25">
      <c r="A729" s="4">
        <v>728</v>
      </c>
      <c r="B729" s="5">
        <v>13981227</v>
      </c>
      <c r="C729" s="4">
        <f>MATCH(Table3[[#This Row],[تاریخ]],Table3[تاریخ],0)</f>
        <v>728</v>
      </c>
      <c r="D729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729" s="4" t="str">
        <f>LEFT(Table3[[#This Row],[تاریخ]],4)</f>
        <v>1398</v>
      </c>
      <c r="F729" s="4" t="str">
        <f>MID(Table3[[#This Row],[تاریخ]],5,2)</f>
        <v>12</v>
      </c>
      <c r="G729" s="42">
        <v>274910369</v>
      </c>
    </row>
    <row r="730" spans="1:7" x14ac:dyDescent="0.25">
      <c r="A730" s="4">
        <v>729</v>
      </c>
      <c r="B730" s="5">
        <v>13981228</v>
      </c>
      <c r="C730" s="4">
        <f>MATCH(Table3[[#This Row],[تاریخ]],Table3[تاریخ],0)</f>
        <v>729</v>
      </c>
      <c r="D730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730" s="4" t="str">
        <f>LEFT(Table3[[#This Row],[تاریخ]],4)</f>
        <v>1398</v>
      </c>
      <c r="F730" s="4" t="str">
        <f>MID(Table3[[#This Row],[تاریخ]],5,2)</f>
        <v>12</v>
      </c>
      <c r="G730" s="42">
        <v>811965683</v>
      </c>
    </row>
    <row r="731" spans="1:7" x14ac:dyDescent="0.25">
      <c r="A731" s="4">
        <v>730</v>
      </c>
      <c r="B731" s="5">
        <v>13981229</v>
      </c>
      <c r="C731" s="4">
        <f>MATCH(Table3[[#This Row],[تاریخ]],Table3[تاریخ],0)</f>
        <v>730</v>
      </c>
      <c r="D731" s="4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731" s="4" t="str">
        <f>LEFT(Table3[[#This Row],[تاریخ]],4)</f>
        <v>1398</v>
      </c>
      <c r="F731" s="4" t="str">
        <f>MID(Table3[[#This Row],[تاریخ]],5,2)</f>
        <v>12</v>
      </c>
      <c r="G731" s="42">
        <v>427041118</v>
      </c>
    </row>
    <row r="732" spans="1:7" x14ac:dyDescent="0.25">
      <c r="B732" s="5">
        <v>13990101</v>
      </c>
      <c r="C732" s="61">
        <f>MATCH(Table3[[#This Row],[تاریخ]],Table3[تاریخ],0)</f>
        <v>731</v>
      </c>
      <c r="D732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732" s="61" t="str">
        <f>LEFT(Table3[[#This Row],[تاریخ]],4)</f>
        <v>1399</v>
      </c>
      <c r="F732" s="61" t="str">
        <f>MID(Table3[[#This Row],[تاریخ]],5,2)</f>
        <v>01</v>
      </c>
    </row>
    <row r="733" spans="1:7" x14ac:dyDescent="0.25">
      <c r="B733" s="5">
        <v>13990102</v>
      </c>
      <c r="C733" s="61">
        <f>MATCH(Table3[[#This Row],[تاریخ]],Table3[تاریخ],0)</f>
        <v>732</v>
      </c>
      <c r="D733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733" s="61" t="str">
        <f>LEFT(Table3[[#This Row],[تاریخ]],4)</f>
        <v>1399</v>
      </c>
      <c r="F733" s="61" t="str">
        <f>MID(Table3[[#This Row],[تاریخ]],5,2)</f>
        <v>01</v>
      </c>
    </row>
    <row r="734" spans="1:7" x14ac:dyDescent="0.25">
      <c r="B734" s="5">
        <v>13990103</v>
      </c>
      <c r="C734" s="61">
        <f>MATCH(Table3[[#This Row],[تاریخ]],Table3[تاریخ],0)</f>
        <v>733</v>
      </c>
      <c r="D734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734" s="61" t="str">
        <f>LEFT(Table3[[#This Row],[تاریخ]],4)</f>
        <v>1399</v>
      </c>
      <c r="F734" s="61" t="str">
        <f>MID(Table3[[#This Row],[تاریخ]],5,2)</f>
        <v>01</v>
      </c>
    </row>
    <row r="735" spans="1:7" x14ac:dyDescent="0.25">
      <c r="B735" s="5">
        <v>13990104</v>
      </c>
      <c r="C735" s="61">
        <f>MATCH(Table3[[#This Row],[تاریخ]],Table3[تاریخ],0)</f>
        <v>734</v>
      </c>
      <c r="D735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735" s="61" t="str">
        <f>LEFT(Table3[[#This Row],[تاریخ]],4)</f>
        <v>1399</v>
      </c>
      <c r="F735" s="61" t="str">
        <f>MID(Table3[[#This Row],[تاریخ]],5,2)</f>
        <v>01</v>
      </c>
    </row>
    <row r="736" spans="1:7" x14ac:dyDescent="0.25">
      <c r="B736" s="5">
        <v>13990105</v>
      </c>
      <c r="C736" s="61">
        <f>MATCH(Table3[[#This Row],[تاریخ]],Table3[تاریخ],0)</f>
        <v>735</v>
      </c>
      <c r="D736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736" s="61" t="str">
        <f>LEFT(Table3[[#This Row],[تاریخ]],4)</f>
        <v>1399</v>
      </c>
      <c r="F736" s="61" t="str">
        <f>MID(Table3[[#This Row],[تاریخ]],5,2)</f>
        <v>01</v>
      </c>
    </row>
    <row r="737" spans="2:6" x14ac:dyDescent="0.25">
      <c r="B737" s="5">
        <v>13990106</v>
      </c>
      <c r="C737" s="61">
        <f>MATCH(Table3[[#This Row],[تاریخ]],Table3[تاریخ],0)</f>
        <v>736</v>
      </c>
      <c r="D737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737" s="61" t="str">
        <f>LEFT(Table3[[#This Row],[تاریخ]],4)</f>
        <v>1399</v>
      </c>
      <c r="F737" s="61" t="str">
        <f>MID(Table3[[#This Row],[تاریخ]],5,2)</f>
        <v>01</v>
      </c>
    </row>
    <row r="738" spans="2:6" x14ac:dyDescent="0.25">
      <c r="B738" s="5">
        <v>13990107</v>
      </c>
      <c r="C738" s="61">
        <f>MATCH(Table3[[#This Row],[تاریخ]],Table3[تاریخ],0)</f>
        <v>737</v>
      </c>
      <c r="D738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738" s="61" t="str">
        <f>LEFT(Table3[[#This Row],[تاریخ]],4)</f>
        <v>1399</v>
      </c>
      <c r="F738" s="61" t="str">
        <f>MID(Table3[[#This Row],[تاریخ]],5,2)</f>
        <v>01</v>
      </c>
    </row>
    <row r="739" spans="2:6" x14ac:dyDescent="0.25">
      <c r="B739" s="5">
        <v>13990108</v>
      </c>
      <c r="C739" s="61">
        <f>MATCH(Table3[[#This Row],[تاریخ]],Table3[تاریخ],0)</f>
        <v>738</v>
      </c>
      <c r="D739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739" s="61" t="str">
        <f>LEFT(Table3[[#This Row],[تاریخ]],4)</f>
        <v>1399</v>
      </c>
      <c r="F739" s="61" t="str">
        <f>MID(Table3[[#This Row],[تاریخ]],5,2)</f>
        <v>01</v>
      </c>
    </row>
    <row r="740" spans="2:6" x14ac:dyDescent="0.25">
      <c r="B740" s="5">
        <v>13990109</v>
      </c>
      <c r="C740" s="61">
        <f>MATCH(Table3[[#This Row],[تاریخ]],Table3[تاریخ],0)</f>
        <v>739</v>
      </c>
      <c r="D740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740" s="61" t="str">
        <f>LEFT(Table3[[#This Row],[تاریخ]],4)</f>
        <v>1399</v>
      </c>
      <c r="F740" s="61" t="str">
        <f>MID(Table3[[#This Row],[تاریخ]],5,2)</f>
        <v>01</v>
      </c>
    </row>
    <row r="741" spans="2:6" x14ac:dyDescent="0.25">
      <c r="B741" s="5">
        <v>13990110</v>
      </c>
      <c r="C741" s="61">
        <f>MATCH(Table3[[#This Row],[تاریخ]],Table3[تاریخ],0)</f>
        <v>740</v>
      </c>
      <c r="D741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741" s="61" t="str">
        <f>LEFT(Table3[[#This Row],[تاریخ]],4)</f>
        <v>1399</v>
      </c>
      <c r="F741" s="61" t="str">
        <f>MID(Table3[[#This Row],[تاریخ]],5,2)</f>
        <v>01</v>
      </c>
    </row>
    <row r="742" spans="2:6" x14ac:dyDescent="0.25">
      <c r="B742" s="5">
        <v>13990111</v>
      </c>
      <c r="C742" s="61">
        <f>MATCH(Table3[[#This Row],[تاریخ]],Table3[تاریخ],0)</f>
        <v>741</v>
      </c>
      <c r="D742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742" s="61" t="str">
        <f>LEFT(Table3[[#This Row],[تاریخ]],4)</f>
        <v>1399</v>
      </c>
      <c r="F742" s="61" t="str">
        <f>MID(Table3[[#This Row],[تاریخ]],5,2)</f>
        <v>01</v>
      </c>
    </row>
    <row r="743" spans="2:6" x14ac:dyDescent="0.25">
      <c r="B743" s="5">
        <v>13990112</v>
      </c>
      <c r="C743" s="61">
        <f>MATCH(Table3[[#This Row],[تاریخ]],Table3[تاریخ],0)</f>
        <v>742</v>
      </c>
      <c r="D743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743" s="61" t="str">
        <f>LEFT(Table3[[#This Row],[تاریخ]],4)</f>
        <v>1399</v>
      </c>
      <c r="F743" s="61" t="str">
        <f>MID(Table3[[#This Row],[تاریخ]],5,2)</f>
        <v>01</v>
      </c>
    </row>
    <row r="744" spans="2:6" x14ac:dyDescent="0.25">
      <c r="B744" s="5">
        <v>13990113</v>
      </c>
      <c r="C744" s="61">
        <f>MATCH(Table3[[#This Row],[تاریخ]],Table3[تاریخ],0)</f>
        <v>743</v>
      </c>
      <c r="D744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744" s="61" t="str">
        <f>LEFT(Table3[[#This Row],[تاریخ]],4)</f>
        <v>1399</v>
      </c>
      <c r="F744" s="61" t="str">
        <f>MID(Table3[[#This Row],[تاریخ]],5,2)</f>
        <v>01</v>
      </c>
    </row>
    <row r="745" spans="2:6" x14ac:dyDescent="0.25">
      <c r="B745" s="5">
        <v>13990114</v>
      </c>
      <c r="C745" s="61">
        <f>MATCH(Table3[[#This Row],[تاریخ]],Table3[تاریخ],0)</f>
        <v>744</v>
      </c>
      <c r="D745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745" s="61" t="str">
        <f>LEFT(Table3[[#This Row],[تاریخ]],4)</f>
        <v>1399</v>
      </c>
      <c r="F745" s="61" t="str">
        <f>MID(Table3[[#This Row],[تاریخ]],5,2)</f>
        <v>01</v>
      </c>
    </row>
    <row r="746" spans="2:6" x14ac:dyDescent="0.25">
      <c r="B746" s="5">
        <v>13990115</v>
      </c>
      <c r="C746" s="61">
        <f>MATCH(Table3[[#This Row],[تاریخ]],Table3[تاریخ],0)</f>
        <v>745</v>
      </c>
      <c r="D746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746" s="61" t="str">
        <f>LEFT(Table3[[#This Row],[تاریخ]],4)</f>
        <v>1399</v>
      </c>
      <c r="F746" s="61" t="str">
        <f>MID(Table3[[#This Row],[تاریخ]],5,2)</f>
        <v>01</v>
      </c>
    </row>
    <row r="747" spans="2:6" x14ac:dyDescent="0.25">
      <c r="B747" s="5">
        <v>13990116</v>
      </c>
      <c r="C747" s="61">
        <f>MATCH(Table3[[#This Row],[تاریخ]],Table3[تاریخ],0)</f>
        <v>746</v>
      </c>
      <c r="D747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747" s="61" t="str">
        <f>LEFT(Table3[[#This Row],[تاریخ]],4)</f>
        <v>1399</v>
      </c>
      <c r="F747" s="61" t="str">
        <f>MID(Table3[[#This Row],[تاریخ]],5,2)</f>
        <v>01</v>
      </c>
    </row>
    <row r="748" spans="2:6" x14ac:dyDescent="0.25">
      <c r="B748" s="5">
        <v>13990117</v>
      </c>
      <c r="C748" s="61">
        <f>MATCH(Table3[[#This Row],[تاریخ]],Table3[تاریخ],0)</f>
        <v>747</v>
      </c>
      <c r="D748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748" s="61" t="str">
        <f>LEFT(Table3[[#This Row],[تاریخ]],4)</f>
        <v>1399</v>
      </c>
      <c r="F748" s="61" t="str">
        <f>MID(Table3[[#This Row],[تاریخ]],5,2)</f>
        <v>01</v>
      </c>
    </row>
    <row r="749" spans="2:6" x14ac:dyDescent="0.25">
      <c r="B749" s="5">
        <v>13990118</v>
      </c>
      <c r="C749" s="61">
        <f>MATCH(Table3[[#This Row],[تاریخ]],Table3[تاریخ],0)</f>
        <v>748</v>
      </c>
      <c r="D749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749" s="61" t="str">
        <f>LEFT(Table3[[#This Row],[تاریخ]],4)</f>
        <v>1399</v>
      </c>
      <c r="F749" s="61" t="str">
        <f>MID(Table3[[#This Row],[تاریخ]],5,2)</f>
        <v>01</v>
      </c>
    </row>
    <row r="750" spans="2:6" x14ac:dyDescent="0.25">
      <c r="B750" s="5">
        <v>13990119</v>
      </c>
      <c r="C750" s="61">
        <f>MATCH(Table3[[#This Row],[تاریخ]],Table3[تاریخ],0)</f>
        <v>749</v>
      </c>
      <c r="D750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750" s="61" t="str">
        <f>LEFT(Table3[[#This Row],[تاریخ]],4)</f>
        <v>1399</v>
      </c>
      <c r="F750" s="61" t="str">
        <f>MID(Table3[[#This Row],[تاریخ]],5,2)</f>
        <v>01</v>
      </c>
    </row>
    <row r="751" spans="2:6" x14ac:dyDescent="0.25">
      <c r="B751" s="5">
        <v>13990120</v>
      </c>
      <c r="C751" s="61">
        <f>MATCH(Table3[[#This Row],[تاریخ]],Table3[تاریخ],0)</f>
        <v>750</v>
      </c>
      <c r="D751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751" s="61" t="str">
        <f>LEFT(Table3[[#This Row],[تاریخ]],4)</f>
        <v>1399</v>
      </c>
      <c r="F751" s="61" t="str">
        <f>MID(Table3[[#This Row],[تاریخ]],5,2)</f>
        <v>01</v>
      </c>
    </row>
    <row r="752" spans="2:6" x14ac:dyDescent="0.25">
      <c r="B752" s="5">
        <v>13990121</v>
      </c>
      <c r="C752" s="61">
        <f>MATCH(Table3[[#This Row],[تاریخ]],Table3[تاریخ],0)</f>
        <v>751</v>
      </c>
      <c r="D752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752" s="61" t="str">
        <f>LEFT(Table3[[#This Row],[تاریخ]],4)</f>
        <v>1399</v>
      </c>
      <c r="F752" s="61" t="str">
        <f>MID(Table3[[#This Row],[تاریخ]],5,2)</f>
        <v>01</v>
      </c>
    </row>
    <row r="753" spans="2:6" x14ac:dyDescent="0.25">
      <c r="B753" s="5">
        <v>13990122</v>
      </c>
      <c r="C753" s="61">
        <f>MATCH(Table3[[#This Row],[تاریخ]],Table3[تاریخ],0)</f>
        <v>752</v>
      </c>
      <c r="D753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753" s="61" t="str">
        <f>LEFT(Table3[[#This Row],[تاریخ]],4)</f>
        <v>1399</v>
      </c>
      <c r="F753" s="61" t="str">
        <f>MID(Table3[[#This Row],[تاریخ]],5,2)</f>
        <v>01</v>
      </c>
    </row>
    <row r="754" spans="2:6" x14ac:dyDescent="0.25">
      <c r="B754" s="5">
        <v>13990123</v>
      </c>
      <c r="C754" s="61">
        <f>MATCH(Table3[[#This Row],[تاریخ]],Table3[تاریخ],0)</f>
        <v>753</v>
      </c>
      <c r="D754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754" s="61" t="str">
        <f>LEFT(Table3[[#This Row],[تاریخ]],4)</f>
        <v>1399</v>
      </c>
      <c r="F754" s="61" t="str">
        <f>MID(Table3[[#This Row],[تاریخ]],5,2)</f>
        <v>01</v>
      </c>
    </row>
    <row r="755" spans="2:6" x14ac:dyDescent="0.25">
      <c r="B755" s="5">
        <v>13990124</v>
      </c>
      <c r="C755" s="61">
        <f>MATCH(Table3[[#This Row],[تاریخ]],Table3[تاریخ],0)</f>
        <v>754</v>
      </c>
      <c r="D755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755" s="61" t="str">
        <f>LEFT(Table3[[#This Row],[تاریخ]],4)</f>
        <v>1399</v>
      </c>
      <c r="F755" s="61" t="str">
        <f>MID(Table3[[#This Row],[تاریخ]],5,2)</f>
        <v>01</v>
      </c>
    </row>
    <row r="756" spans="2:6" x14ac:dyDescent="0.25">
      <c r="B756" s="5">
        <v>13990125</v>
      </c>
      <c r="C756" s="61">
        <f>MATCH(Table3[[#This Row],[تاریخ]],Table3[تاریخ],0)</f>
        <v>755</v>
      </c>
      <c r="D756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756" s="61" t="str">
        <f>LEFT(Table3[[#This Row],[تاریخ]],4)</f>
        <v>1399</v>
      </c>
      <c r="F756" s="61" t="str">
        <f>MID(Table3[[#This Row],[تاریخ]],5,2)</f>
        <v>01</v>
      </c>
    </row>
    <row r="757" spans="2:6" x14ac:dyDescent="0.25">
      <c r="B757" s="5">
        <v>13990126</v>
      </c>
      <c r="C757" s="61">
        <f>MATCH(Table3[[#This Row],[تاریخ]],Table3[تاریخ],0)</f>
        <v>756</v>
      </c>
      <c r="D757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757" s="61" t="str">
        <f>LEFT(Table3[[#This Row],[تاریخ]],4)</f>
        <v>1399</v>
      </c>
      <c r="F757" s="61" t="str">
        <f>MID(Table3[[#This Row],[تاریخ]],5,2)</f>
        <v>01</v>
      </c>
    </row>
    <row r="758" spans="2:6" x14ac:dyDescent="0.25">
      <c r="B758" s="5">
        <v>13990127</v>
      </c>
      <c r="C758" s="61">
        <f>MATCH(Table3[[#This Row],[تاریخ]],Table3[تاریخ],0)</f>
        <v>757</v>
      </c>
      <c r="D758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758" s="61" t="str">
        <f>LEFT(Table3[[#This Row],[تاریخ]],4)</f>
        <v>1399</v>
      </c>
      <c r="F758" s="61" t="str">
        <f>MID(Table3[[#This Row],[تاریخ]],5,2)</f>
        <v>01</v>
      </c>
    </row>
    <row r="759" spans="2:6" x14ac:dyDescent="0.25">
      <c r="B759" s="5">
        <v>13990128</v>
      </c>
      <c r="C759" s="61">
        <f>MATCH(Table3[[#This Row],[تاریخ]],Table3[تاریخ],0)</f>
        <v>758</v>
      </c>
      <c r="D759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759" s="61" t="str">
        <f>LEFT(Table3[[#This Row],[تاریخ]],4)</f>
        <v>1399</v>
      </c>
      <c r="F759" s="61" t="str">
        <f>MID(Table3[[#This Row],[تاریخ]],5,2)</f>
        <v>01</v>
      </c>
    </row>
    <row r="760" spans="2:6" x14ac:dyDescent="0.25">
      <c r="B760" s="5">
        <v>13990129</v>
      </c>
      <c r="C760" s="61">
        <f>MATCH(Table3[[#This Row],[تاریخ]],Table3[تاریخ],0)</f>
        <v>759</v>
      </c>
      <c r="D760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760" s="61" t="str">
        <f>LEFT(Table3[[#This Row],[تاریخ]],4)</f>
        <v>1399</v>
      </c>
      <c r="F760" s="61" t="str">
        <f>MID(Table3[[#This Row],[تاریخ]],5,2)</f>
        <v>01</v>
      </c>
    </row>
    <row r="761" spans="2:6" x14ac:dyDescent="0.25">
      <c r="B761" s="5">
        <v>13990130</v>
      </c>
      <c r="C761" s="61">
        <f>MATCH(Table3[[#This Row],[تاریخ]],Table3[تاریخ],0)</f>
        <v>760</v>
      </c>
      <c r="D761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761" s="61" t="str">
        <f>LEFT(Table3[[#This Row],[تاریخ]],4)</f>
        <v>1399</v>
      </c>
      <c r="F761" s="61" t="str">
        <f>MID(Table3[[#This Row],[تاریخ]],5,2)</f>
        <v>01</v>
      </c>
    </row>
    <row r="762" spans="2:6" x14ac:dyDescent="0.25">
      <c r="B762" s="5">
        <v>13990131</v>
      </c>
      <c r="C762" s="61">
        <f>MATCH(Table3[[#This Row],[تاریخ]],Table3[تاریخ],0)</f>
        <v>761</v>
      </c>
      <c r="D762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762" s="61" t="str">
        <f>LEFT(Table3[[#This Row],[تاریخ]],4)</f>
        <v>1399</v>
      </c>
      <c r="F762" s="61" t="str">
        <f>MID(Table3[[#This Row],[تاریخ]],5,2)</f>
        <v>01</v>
      </c>
    </row>
    <row r="763" spans="2:6" x14ac:dyDescent="0.25">
      <c r="B763" s="5">
        <v>13990201</v>
      </c>
      <c r="C763" s="61">
        <f>MATCH(Table3[[#This Row],[تاریخ]],Table3[تاریخ],0)</f>
        <v>762</v>
      </c>
      <c r="D763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763" s="61" t="str">
        <f>LEFT(Table3[[#This Row],[تاریخ]],4)</f>
        <v>1399</v>
      </c>
      <c r="F763" s="61" t="str">
        <f>MID(Table3[[#This Row],[تاریخ]],5,2)</f>
        <v>02</v>
      </c>
    </row>
    <row r="764" spans="2:6" x14ac:dyDescent="0.25">
      <c r="B764" s="5">
        <v>13990202</v>
      </c>
      <c r="C764" s="61">
        <f>MATCH(Table3[[#This Row],[تاریخ]],Table3[تاریخ],0)</f>
        <v>763</v>
      </c>
      <c r="D764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764" s="61" t="str">
        <f>LEFT(Table3[[#This Row],[تاریخ]],4)</f>
        <v>1399</v>
      </c>
      <c r="F764" s="61" t="str">
        <f>MID(Table3[[#This Row],[تاریخ]],5,2)</f>
        <v>02</v>
      </c>
    </row>
    <row r="765" spans="2:6" x14ac:dyDescent="0.25">
      <c r="B765" s="5">
        <v>13990203</v>
      </c>
      <c r="C765" s="61">
        <f>MATCH(Table3[[#This Row],[تاریخ]],Table3[تاریخ],0)</f>
        <v>764</v>
      </c>
      <c r="D765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765" s="61" t="str">
        <f>LEFT(Table3[[#This Row],[تاریخ]],4)</f>
        <v>1399</v>
      </c>
      <c r="F765" s="61" t="str">
        <f>MID(Table3[[#This Row],[تاریخ]],5,2)</f>
        <v>02</v>
      </c>
    </row>
    <row r="766" spans="2:6" x14ac:dyDescent="0.25">
      <c r="B766" s="5">
        <v>13990204</v>
      </c>
      <c r="C766" s="61">
        <f>MATCH(Table3[[#This Row],[تاریخ]],Table3[تاریخ],0)</f>
        <v>765</v>
      </c>
      <c r="D766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766" s="61" t="str">
        <f>LEFT(Table3[[#This Row],[تاریخ]],4)</f>
        <v>1399</v>
      </c>
      <c r="F766" s="61" t="str">
        <f>MID(Table3[[#This Row],[تاریخ]],5,2)</f>
        <v>02</v>
      </c>
    </row>
    <row r="767" spans="2:6" x14ac:dyDescent="0.25">
      <c r="B767" s="5">
        <v>13990205</v>
      </c>
      <c r="C767" s="61">
        <f>MATCH(Table3[[#This Row],[تاریخ]],Table3[تاریخ],0)</f>
        <v>766</v>
      </c>
      <c r="D767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767" s="61" t="str">
        <f>LEFT(Table3[[#This Row],[تاریخ]],4)</f>
        <v>1399</v>
      </c>
      <c r="F767" s="61" t="str">
        <f>MID(Table3[[#This Row],[تاریخ]],5,2)</f>
        <v>02</v>
      </c>
    </row>
    <row r="768" spans="2:6" x14ac:dyDescent="0.25">
      <c r="B768" s="5">
        <v>13990206</v>
      </c>
      <c r="C768" s="61">
        <f>MATCH(Table3[[#This Row],[تاریخ]],Table3[تاریخ],0)</f>
        <v>767</v>
      </c>
      <c r="D768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768" s="61" t="str">
        <f>LEFT(Table3[[#This Row],[تاریخ]],4)</f>
        <v>1399</v>
      </c>
      <c r="F768" s="61" t="str">
        <f>MID(Table3[[#This Row],[تاریخ]],5,2)</f>
        <v>02</v>
      </c>
    </row>
    <row r="769" spans="2:6" x14ac:dyDescent="0.25">
      <c r="B769" s="5">
        <v>13990207</v>
      </c>
      <c r="C769" s="61">
        <f>MATCH(Table3[[#This Row],[تاریخ]],Table3[تاریخ],0)</f>
        <v>768</v>
      </c>
      <c r="D769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769" s="61" t="str">
        <f>LEFT(Table3[[#This Row],[تاریخ]],4)</f>
        <v>1399</v>
      </c>
      <c r="F769" s="61" t="str">
        <f>MID(Table3[[#This Row],[تاریخ]],5,2)</f>
        <v>02</v>
      </c>
    </row>
    <row r="770" spans="2:6" x14ac:dyDescent="0.25">
      <c r="B770" s="5">
        <v>13990208</v>
      </c>
      <c r="C770" s="61">
        <f>MATCH(Table3[[#This Row],[تاریخ]],Table3[تاریخ],0)</f>
        <v>769</v>
      </c>
      <c r="D770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770" s="61" t="str">
        <f>LEFT(Table3[[#This Row],[تاریخ]],4)</f>
        <v>1399</v>
      </c>
      <c r="F770" s="61" t="str">
        <f>MID(Table3[[#This Row],[تاریخ]],5,2)</f>
        <v>02</v>
      </c>
    </row>
    <row r="771" spans="2:6" x14ac:dyDescent="0.25">
      <c r="B771" s="5">
        <v>13990209</v>
      </c>
      <c r="C771" s="61">
        <f>MATCH(Table3[[#This Row],[تاریخ]],Table3[تاریخ],0)</f>
        <v>770</v>
      </c>
      <c r="D771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771" s="61" t="str">
        <f>LEFT(Table3[[#This Row],[تاریخ]],4)</f>
        <v>1399</v>
      </c>
      <c r="F771" s="61" t="str">
        <f>MID(Table3[[#This Row],[تاریخ]],5,2)</f>
        <v>02</v>
      </c>
    </row>
    <row r="772" spans="2:6" x14ac:dyDescent="0.25">
      <c r="B772" s="5">
        <v>13990210</v>
      </c>
      <c r="C772" s="61">
        <f>MATCH(Table3[[#This Row],[تاریخ]],Table3[تاریخ],0)</f>
        <v>771</v>
      </c>
      <c r="D772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772" s="61" t="str">
        <f>LEFT(Table3[[#This Row],[تاریخ]],4)</f>
        <v>1399</v>
      </c>
      <c r="F772" s="61" t="str">
        <f>MID(Table3[[#This Row],[تاریخ]],5,2)</f>
        <v>02</v>
      </c>
    </row>
    <row r="773" spans="2:6" x14ac:dyDescent="0.25">
      <c r="B773" s="5">
        <v>13990211</v>
      </c>
      <c r="C773" s="61">
        <f>MATCH(Table3[[#This Row],[تاریخ]],Table3[تاریخ],0)</f>
        <v>772</v>
      </c>
      <c r="D773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773" s="61" t="str">
        <f>LEFT(Table3[[#This Row],[تاریخ]],4)</f>
        <v>1399</v>
      </c>
      <c r="F773" s="61" t="str">
        <f>MID(Table3[[#This Row],[تاریخ]],5,2)</f>
        <v>02</v>
      </c>
    </row>
    <row r="774" spans="2:6" x14ac:dyDescent="0.25">
      <c r="B774" s="5">
        <v>13990212</v>
      </c>
      <c r="C774" s="61">
        <f>MATCH(Table3[[#This Row],[تاریخ]],Table3[تاریخ],0)</f>
        <v>773</v>
      </c>
      <c r="D774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774" s="61" t="str">
        <f>LEFT(Table3[[#This Row],[تاریخ]],4)</f>
        <v>1399</v>
      </c>
      <c r="F774" s="61" t="str">
        <f>MID(Table3[[#This Row],[تاریخ]],5,2)</f>
        <v>02</v>
      </c>
    </row>
    <row r="775" spans="2:6" x14ac:dyDescent="0.25">
      <c r="B775" s="5">
        <v>13990213</v>
      </c>
      <c r="C775" s="61">
        <f>MATCH(Table3[[#This Row],[تاریخ]],Table3[تاریخ],0)</f>
        <v>774</v>
      </c>
      <c r="D775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775" s="61" t="str">
        <f>LEFT(Table3[[#This Row],[تاریخ]],4)</f>
        <v>1399</v>
      </c>
      <c r="F775" s="61" t="str">
        <f>MID(Table3[[#This Row],[تاریخ]],5,2)</f>
        <v>02</v>
      </c>
    </row>
    <row r="776" spans="2:6" x14ac:dyDescent="0.25">
      <c r="B776" s="5">
        <v>13990214</v>
      </c>
      <c r="C776" s="61">
        <f>MATCH(Table3[[#This Row],[تاریخ]],Table3[تاریخ],0)</f>
        <v>775</v>
      </c>
      <c r="D776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776" s="61" t="str">
        <f>LEFT(Table3[[#This Row],[تاریخ]],4)</f>
        <v>1399</v>
      </c>
      <c r="F776" s="61" t="str">
        <f>MID(Table3[[#This Row],[تاریخ]],5,2)</f>
        <v>02</v>
      </c>
    </row>
    <row r="777" spans="2:6" x14ac:dyDescent="0.25">
      <c r="B777" s="5">
        <v>13990215</v>
      </c>
      <c r="C777" s="61">
        <f>MATCH(Table3[[#This Row],[تاریخ]],Table3[تاریخ],0)</f>
        <v>776</v>
      </c>
      <c r="D777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777" s="61" t="str">
        <f>LEFT(Table3[[#This Row],[تاریخ]],4)</f>
        <v>1399</v>
      </c>
      <c r="F777" s="61" t="str">
        <f>MID(Table3[[#This Row],[تاریخ]],5,2)</f>
        <v>02</v>
      </c>
    </row>
    <row r="778" spans="2:6" x14ac:dyDescent="0.25">
      <c r="B778" s="5">
        <v>13990216</v>
      </c>
      <c r="C778" s="61">
        <f>MATCH(Table3[[#This Row],[تاریخ]],Table3[تاریخ],0)</f>
        <v>777</v>
      </c>
      <c r="D778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778" s="61" t="str">
        <f>LEFT(Table3[[#This Row],[تاریخ]],4)</f>
        <v>1399</v>
      </c>
      <c r="F778" s="61" t="str">
        <f>MID(Table3[[#This Row],[تاریخ]],5,2)</f>
        <v>02</v>
      </c>
    </row>
    <row r="779" spans="2:6" x14ac:dyDescent="0.25">
      <c r="B779" s="5">
        <v>13990217</v>
      </c>
      <c r="C779" s="61">
        <f>MATCH(Table3[[#This Row],[تاریخ]],Table3[تاریخ],0)</f>
        <v>778</v>
      </c>
      <c r="D779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779" s="61" t="str">
        <f>LEFT(Table3[[#This Row],[تاریخ]],4)</f>
        <v>1399</v>
      </c>
      <c r="F779" s="61" t="str">
        <f>MID(Table3[[#This Row],[تاریخ]],5,2)</f>
        <v>02</v>
      </c>
    </row>
    <row r="780" spans="2:6" x14ac:dyDescent="0.25">
      <c r="B780" s="5">
        <v>13990218</v>
      </c>
      <c r="C780" s="61">
        <f>MATCH(Table3[[#This Row],[تاریخ]],Table3[تاریخ],0)</f>
        <v>779</v>
      </c>
      <c r="D780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780" s="61" t="str">
        <f>LEFT(Table3[[#This Row],[تاریخ]],4)</f>
        <v>1399</v>
      </c>
      <c r="F780" s="61" t="str">
        <f>MID(Table3[[#This Row],[تاریخ]],5,2)</f>
        <v>02</v>
      </c>
    </row>
    <row r="781" spans="2:6" x14ac:dyDescent="0.25">
      <c r="B781" s="5">
        <v>13990219</v>
      </c>
      <c r="C781" s="61">
        <f>MATCH(Table3[[#This Row],[تاریخ]],Table3[تاریخ],0)</f>
        <v>780</v>
      </c>
      <c r="D781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781" s="61" t="str">
        <f>LEFT(Table3[[#This Row],[تاریخ]],4)</f>
        <v>1399</v>
      </c>
      <c r="F781" s="61" t="str">
        <f>MID(Table3[[#This Row],[تاریخ]],5,2)</f>
        <v>02</v>
      </c>
    </row>
    <row r="782" spans="2:6" x14ac:dyDescent="0.25">
      <c r="B782" s="5">
        <v>13990220</v>
      </c>
      <c r="C782" s="61">
        <f>MATCH(Table3[[#This Row],[تاریخ]],Table3[تاریخ],0)</f>
        <v>781</v>
      </c>
      <c r="D782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782" s="61" t="str">
        <f>LEFT(Table3[[#This Row],[تاریخ]],4)</f>
        <v>1399</v>
      </c>
      <c r="F782" s="61" t="str">
        <f>MID(Table3[[#This Row],[تاریخ]],5,2)</f>
        <v>02</v>
      </c>
    </row>
    <row r="783" spans="2:6" x14ac:dyDescent="0.25">
      <c r="B783" s="5">
        <v>13990221</v>
      </c>
      <c r="C783" s="61">
        <f>MATCH(Table3[[#This Row],[تاریخ]],Table3[تاریخ],0)</f>
        <v>782</v>
      </c>
      <c r="D783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783" s="61" t="str">
        <f>LEFT(Table3[[#This Row],[تاریخ]],4)</f>
        <v>1399</v>
      </c>
      <c r="F783" s="61" t="str">
        <f>MID(Table3[[#This Row],[تاریخ]],5,2)</f>
        <v>02</v>
      </c>
    </row>
    <row r="784" spans="2:6" x14ac:dyDescent="0.25">
      <c r="B784" s="5">
        <v>13990222</v>
      </c>
      <c r="C784" s="61">
        <f>MATCH(Table3[[#This Row],[تاریخ]],Table3[تاریخ],0)</f>
        <v>783</v>
      </c>
      <c r="D784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784" s="61" t="str">
        <f>LEFT(Table3[[#This Row],[تاریخ]],4)</f>
        <v>1399</v>
      </c>
      <c r="F784" s="61" t="str">
        <f>MID(Table3[[#This Row],[تاریخ]],5,2)</f>
        <v>02</v>
      </c>
    </row>
    <row r="785" spans="2:6" x14ac:dyDescent="0.25">
      <c r="B785" s="5">
        <v>13990223</v>
      </c>
      <c r="C785" s="61">
        <f>MATCH(Table3[[#This Row],[تاریخ]],Table3[تاریخ],0)</f>
        <v>784</v>
      </c>
      <c r="D785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785" s="61" t="str">
        <f>LEFT(Table3[[#This Row],[تاریخ]],4)</f>
        <v>1399</v>
      </c>
      <c r="F785" s="61" t="str">
        <f>MID(Table3[[#This Row],[تاریخ]],5,2)</f>
        <v>02</v>
      </c>
    </row>
    <row r="786" spans="2:6" x14ac:dyDescent="0.25">
      <c r="B786" s="5">
        <v>13990224</v>
      </c>
      <c r="C786" s="61">
        <f>MATCH(Table3[[#This Row],[تاریخ]],Table3[تاریخ],0)</f>
        <v>785</v>
      </c>
      <c r="D786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786" s="61" t="str">
        <f>LEFT(Table3[[#This Row],[تاریخ]],4)</f>
        <v>1399</v>
      </c>
      <c r="F786" s="61" t="str">
        <f>MID(Table3[[#This Row],[تاریخ]],5,2)</f>
        <v>02</v>
      </c>
    </row>
    <row r="787" spans="2:6" x14ac:dyDescent="0.25">
      <c r="B787" s="5">
        <v>13990225</v>
      </c>
      <c r="C787" s="61">
        <f>MATCH(Table3[[#This Row],[تاریخ]],Table3[تاریخ],0)</f>
        <v>786</v>
      </c>
      <c r="D787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787" s="61" t="str">
        <f>LEFT(Table3[[#This Row],[تاریخ]],4)</f>
        <v>1399</v>
      </c>
      <c r="F787" s="61" t="str">
        <f>MID(Table3[[#This Row],[تاریخ]],5,2)</f>
        <v>02</v>
      </c>
    </row>
    <row r="788" spans="2:6" x14ac:dyDescent="0.25">
      <c r="B788" s="5">
        <v>13990226</v>
      </c>
      <c r="C788" s="61">
        <f>MATCH(Table3[[#This Row],[تاریخ]],Table3[تاریخ],0)</f>
        <v>787</v>
      </c>
      <c r="D788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788" s="61" t="str">
        <f>LEFT(Table3[[#This Row],[تاریخ]],4)</f>
        <v>1399</v>
      </c>
      <c r="F788" s="61" t="str">
        <f>MID(Table3[[#This Row],[تاریخ]],5,2)</f>
        <v>02</v>
      </c>
    </row>
    <row r="789" spans="2:6" x14ac:dyDescent="0.25">
      <c r="B789" s="5">
        <v>13990227</v>
      </c>
      <c r="C789" s="61">
        <f>MATCH(Table3[[#This Row],[تاریخ]],Table3[تاریخ],0)</f>
        <v>788</v>
      </c>
      <c r="D789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789" s="61" t="str">
        <f>LEFT(Table3[[#This Row],[تاریخ]],4)</f>
        <v>1399</v>
      </c>
      <c r="F789" s="61" t="str">
        <f>MID(Table3[[#This Row],[تاریخ]],5,2)</f>
        <v>02</v>
      </c>
    </row>
    <row r="790" spans="2:6" x14ac:dyDescent="0.25">
      <c r="B790" s="5">
        <v>13990228</v>
      </c>
      <c r="C790" s="61">
        <f>MATCH(Table3[[#This Row],[تاریخ]],Table3[تاریخ],0)</f>
        <v>789</v>
      </c>
      <c r="D790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790" s="61" t="str">
        <f>LEFT(Table3[[#This Row],[تاریخ]],4)</f>
        <v>1399</v>
      </c>
      <c r="F790" s="61" t="str">
        <f>MID(Table3[[#This Row],[تاریخ]],5,2)</f>
        <v>02</v>
      </c>
    </row>
    <row r="791" spans="2:6" x14ac:dyDescent="0.25">
      <c r="B791" s="5">
        <v>13990229</v>
      </c>
      <c r="C791" s="61">
        <f>MATCH(Table3[[#This Row],[تاریخ]],Table3[تاریخ],0)</f>
        <v>790</v>
      </c>
      <c r="D791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791" s="61" t="str">
        <f>LEFT(Table3[[#This Row],[تاریخ]],4)</f>
        <v>1399</v>
      </c>
      <c r="F791" s="61" t="str">
        <f>MID(Table3[[#This Row],[تاریخ]],5,2)</f>
        <v>02</v>
      </c>
    </row>
    <row r="792" spans="2:6" x14ac:dyDescent="0.25">
      <c r="B792" s="5">
        <v>13990230</v>
      </c>
      <c r="C792" s="61">
        <f>MATCH(Table3[[#This Row],[تاریخ]],Table3[تاریخ],0)</f>
        <v>791</v>
      </c>
      <c r="D792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792" s="61" t="str">
        <f>LEFT(Table3[[#This Row],[تاریخ]],4)</f>
        <v>1399</v>
      </c>
      <c r="F792" s="61" t="str">
        <f>MID(Table3[[#This Row],[تاریخ]],5,2)</f>
        <v>02</v>
      </c>
    </row>
    <row r="793" spans="2:6" x14ac:dyDescent="0.25">
      <c r="B793" s="5">
        <v>13990231</v>
      </c>
      <c r="C793" s="61">
        <f>MATCH(Table3[[#This Row],[تاریخ]],Table3[تاریخ],0)</f>
        <v>792</v>
      </c>
      <c r="D793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793" s="61" t="str">
        <f>LEFT(Table3[[#This Row],[تاریخ]],4)</f>
        <v>1399</v>
      </c>
      <c r="F793" s="61" t="str">
        <f>MID(Table3[[#This Row],[تاریخ]],5,2)</f>
        <v>02</v>
      </c>
    </row>
    <row r="794" spans="2:6" x14ac:dyDescent="0.25">
      <c r="B794" s="5">
        <v>13990301</v>
      </c>
      <c r="C794" s="61">
        <f>MATCH(Table3[[#This Row],[تاریخ]],Table3[تاریخ],0)</f>
        <v>793</v>
      </c>
      <c r="D794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794" s="61" t="str">
        <f>LEFT(Table3[[#This Row],[تاریخ]],4)</f>
        <v>1399</v>
      </c>
      <c r="F794" s="61" t="str">
        <f>MID(Table3[[#This Row],[تاریخ]],5,2)</f>
        <v>03</v>
      </c>
    </row>
    <row r="795" spans="2:6" x14ac:dyDescent="0.25">
      <c r="B795" s="5">
        <v>13990302</v>
      </c>
      <c r="C795" s="61">
        <f>MATCH(Table3[[#This Row],[تاریخ]],Table3[تاریخ],0)</f>
        <v>794</v>
      </c>
      <c r="D795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795" s="61" t="str">
        <f>LEFT(Table3[[#This Row],[تاریخ]],4)</f>
        <v>1399</v>
      </c>
      <c r="F795" s="61" t="str">
        <f>MID(Table3[[#This Row],[تاریخ]],5,2)</f>
        <v>03</v>
      </c>
    </row>
    <row r="796" spans="2:6" x14ac:dyDescent="0.25">
      <c r="B796" s="5">
        <v>13990303</v>
      </c>
      <c r="C796" s="61">
        <f>MATCH(Table3[[#This Row],[تاریخ]],Table3[تاریخ],0)</f>
        <v>795</v>
      </c>
      <c r="D796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796" s="61" t="str">
        <f>LEFT(Table3[[#This Row],[تاریخ]],4)</f>
        <v>1399</v>
      </c>
      <c r="F796" s="61" t="str">
        <f>MID(Table3[[#This Row],[تاریخ]],5,2)</f>
        <v>03</v>
      </c>
    </row>
    <row r="797" spans="2:6" x14ac:dyDescent="0.25">
      <c r="B797" s="5">
        <v>13990304</v>
      </c>
      <c r="C797" s="61">
        <f>MATCH(Table3[[#This Row],[تاریخ]],Table3[تاریخ],0)</f>
        <v>796</v>
      </c>
      <c r="D797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797" s="61" t="str">
        <f>LEFT(Table3[[#This Row],[تاریخ]],4)</f>
        <v>1399</v>
      </c>
      <c r="F797" s="61" t="str">
        <f>MID(Table3[[#This Row],[تاریخ]],5,2)</f>
        <v>03</v>
      </c>
    </row>
    <row r="798" spans="2:6" x14ac:dyDescent="0.25">
      <c r="B798" s="5">
        <v>13990305</v>
      </c>
      <c r="C798" s="61">
        <f>MATCH(Table3[[#This Row],[تاریخ]],Table3[تاریخ],0)</f>
        <v>797</v>
      </c>
      <c r="D798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798" s="61" t="str">
        <f>LEFT(Table3[[#This Row],[تاریخ]],4)</f>
        <v>1399</v>
      </c>
      <c r="F798" s="61" t="str">
        <f>MID(Table3[[#This Row],[تاریخ]],5,2)</f>
        <v>03</v>
      </c>
    </row>
    <row r="799" spans="2:6" x14ac:dyDescent="0.25">
      <c r="B799" s="5">
        <v>13990306</v>
      </c>
      <c r="C799" s="61">
        <f>MATCH(Table3[[#This Row],[تاریخ]],Table3[تاریخ],0)</f>
        <v>798</v>
      </c>
      <c r="D799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799" s="61" t="str">
        <f>LEFT(Table3[[#This Row],[تاریخ]],4)</f>
        <v>1399</v>
      </c>
      <c r="F799" s="61" t="str">
        <f>MID(Table3[[#This Row],[تاریخ]],5,2)</f>
        <v>03</v>
      </c>
    </row>
    <row r="800" spans="2:6" x14ac:dyDescent="0.25">
      <c r="B800" s="5">
        <v>13990307</v>
      </c>
      <c r="C800" s="61">
        <f>MATCH(Table3[[#This Row],[تاریخ]],Table3[تاریخ],0)</f>
        <v>799</v>
      </c>
      <c r="D800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800" s="61" t="str">
        <f>LEFT(Table3[[#This Row],[تاریخ]],4)</f>
        <v>1399</v>
      </c>
      <c r="F800" s="61" t="str">
        <f>MID(Table3[[#This Row],[تاریخ]],5,2)</f>
        <v>03</v>
      </c>
    </row>
    <row r="801" spans="2:6" x14ac:dyDescent="0.25">
      <c r="B801" s="5">
        <v>13990308</v>
      </c>
      <c r="C801" s="61">
        <f>MATCH(Table3[[#This Row],[تاریخ]],Table3[تاریخ],0)</f>
        <v>800</v>
      </c>
      <c r="D801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801" s="61" t="str">
        <f>LEFT(Table3[[#This Row],[تاریخ]],4)</f>
        <v>1399</v>
      </c>
      <c r="F801" s="61" t="str">
        <f>MID(Table3[[#This Row],[تاریخ]],5,2)</f>
        <v>03</v>
      </c>
    </row>
    <row r="802" spans="2:6" x14ac:dyDescent="0.25">
      <c r="B802" s="5">
        <v>13990309</v>
      </c>
      <c r="C802" s="61">
        <f>MATCH(Table3[[#This Row],[تاریخ]],Table3[تاریخ],0)</f>
        <v>801</v>
      </c>
      <c r="D802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802" s="61" t="str">
        <f>LEFT(Table3[[#This Row],[تاریخ]],4)</f>
        <v>1399</v>
      </c>
      <c r="F802" s="61" t="str">
        <f>MID(Table3[[#This Row],[تاریخ]],5,2)</f>
        <v>03</v>
      </c>
    </row>
    <row r="803" spans="2:6" x14ac:dyDescent="0.25">
      <c r="B803" s="5">
        <v>13990310</v>
      </c>
      <c r="C803" s="61">
        <f>MATCH(Table3[[#This Row],[تاریخ]],Table3[تاریخ],0)</f>
        <v>802</v>
      </c>
      <c r="D803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803" s="61" t="str">
        <f>LEFT(Table3[[#This Row],[تاریخ]],4)</f>
        <v>1399</v>
      </c>
      <c r="F803" s="61" t="str">
        <f>MID(Table3[[#This Row],[تاریخ]],5,2)</f>
        <v>03</v>
      </c>
    </row>
    <row r="804" spans="2:6" x14ac:dyDescent="0.25">
      <c r="B804" s="5">
        <v>13990311</v>
      </c>
      <c r="C804" s="61">
        <f>MATCH(Table3[[#This Row],[تاریخ]],Table3[تاریخ],0)</f>
        <v>803</v>
      </c>
      <c r="D804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804" s="61" t="str">
        <f>LEFT(Table3[[#This Row],[تاریخ]],4)</f>
        <v>1399</v>
      </c>
      <c r="F804" s="61" t="str">
        <f>MID(Table3[[#This Row],[تاریخ]],5,2)</f>
        <v>03</v>
      </c>
    </row>
    <row r="805" spans="2:6" x14ac:dyDescent="0.25">
      <c r="B805" s="5">
        <v>13990312</v>
      </c>
      <c r="C805" s="61">
        <f>MATCH(Table3[[#This Row],[تاریخ]],Table3[تاریخ],0)</f>
        <v>804</v>
      </c>
      <c r="D805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805" s="61" t="str">
        <f>LEFT(Table3[[#This Row],[تاریخ]],4)</f>
        <v>1399</v>
      </c>
      <c r="F805" s="61" t="str">
        <f>MID(Table3[[#This Row],[تاریخ]],5,2)</f>
        <v>03</v>
      </c>
    </row>
    <row r="806" spans="2:6" x14ac:dyDescent="0.25">
      <c r="B806" s="5">
        <v>13990313</v>
      </c>
      <c r="C806" s="61">
        <f>MATCH(Table3[[#This Row],[تاریخ]],Table3[تاریخ],0)</f>
        <v>805</v>
      </c>
      <c r="D806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806" s="61" t="str">
        <f>LEFT(Table3[[#This Row],[تاریخ]],4)</f>
        <v>1399</v>
      </c>
      <c r="F806" s="61" t="str">
        <f>MID(Table3[[#This Row],[تاریخ]],5,2)</f>
        <v>03</v>
      </c>
    </row>
    <row r="807" spans="2:6" x14ac:dyDescent="0.25">
      <c r="B807" s="5">
        <v>13990314</v>
      </c>
      <c r="C807" s="61">
        <f>MATCH(Table3[[#This Row],[تاریخ]],Table3[تاریخ],0)</f>
        <v>806</v>
      </c>
      <c r="D807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807" s="61" t="str">
        <f>LEFT(Table3[[#This Row],[تاریخ]],4)</f>
        <v>1399</v>
      </c>
      <c r="F807" s="61" t="str">
        <f>MID(Table3[[#This Row],[تاریخ]],5,2)</f>
        <v>03</v>
      </c>
    </row>
    <row r="808" spans="2:6" x14ac:dyDescent="0.25">
      <c r="B808" s="5">
        <v>13990315</v>
      </c>
      <c r="C808" s="61">
        <f>MATCH(Table3[[#This Row],[تاریخ]],Table3[تاریخ],0)</f>
        <v>807</v>
      </c>
      <c r="D808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808" s="61" t="str">
        <f>LEFT(Table3[[#This Row],[تاریخ]],4)</f>
        <v>1399</v>
      </c>
      <c r="F808" s="61" t="str">
        <f>MID(Table3[[#This Row],[تاریخ]],5,2)</f>
        <v>03</v>
      </c>
    </row>
    <row r="809" spans="2:6" x14ac:dyDescent="0.25">
      <c r="B809" s="5">
        <v>13990316</v>
      </c>
      <c r="C809" s="61">
        <f>MATCH(Table3[[#This Row],[تاریخ]],Table3[تاریخ],0)</f>
        <v>808</v>
      </c>
      <c r="D809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809" s="61" t="str">
        <f>LEFT(Table3[[#This Row],[تاریخ]],4)</f>
        <v>1399</v>
      </c>
      <c r="F809" s="61" t="str">
        <f>MID(Table3[[#This Row],[تاریخ]],5,2)</f>
        <v>03</v>
      </c>
    </row>
    <row r="810" spans="2:6" x14ac:dyDescent="0.25">
      <c r="B810" s="5">
        <v>13990317</v>
      </c>
      <c r="C810" s="61">
        <f>MATCH(Table3[[#This Row],[تاریخ]],Table3[تاریخ],0)</f>
        <v>809</v>
      </c>
      <c r="D810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810" s="61" t="str">
        <f>LEFT(Table3[[#This Row],[تاریخ]],4)</f>
        <v>1399</v>
      </c>
      <c r="F810" s="61" t="str">
        <f>MID(Table3[[#This Row],[تاریخ]],5,2)</f>
        <v>03</v>
      </c>
    </row>
    <row r="811" spans="2:6" x14ac:dyDescent="0.25">
      <c r="B811" s="5">
        <v>13990318</v>
      </c>
      <c r="C811" s="61">
        <f>MATCH(Table3[[#This Row],[تاریخ]],Table3[تاریخ],0)</f>
        <v>810</v>
      </c>
      <c r="D811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811" s="61" t="str">
        <f>LEFT(Table3[[#This Row],[تاریخ]],4)</f>
        <v>1399</v>
      </c>
      <c r="F811" s="61" t="str">
        <f>MID(Table3[[#This Row],[تاریخ]],5,2)</f>
        <v>03</v>
      </c>
    </row>
    <row r="812" spans="2:6" x14ac:dyDescent="0.25">
      <c r="B812" s="5">
        <v>13990319</v>
      </c>
      <c r="C812" s="61">
        <f>MATCH(Table3[[#This Row],[تاریخ]],Table3[تاریخ],0)</f>
        <v>811</v>
      </c>
      <c r="D812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812" s="61" t="str">
        <f>LEFT(Table3[[#This Row],[تاریخ]],4)</f>
        <v>1399</v>
      </c>
      <c r="F812" s="61" t="str">
        <f>MID(Table3[[#This Row],[تاریخ]],5,2)</f>
        <v>03</v>
      </c>
    </row>
    <row r="813" spans="2:6" x14ac:dyDescent="0.25">
      <c r="B813" s="5">
        <v>13990320</v>
      </c>
      <c r="C813" s="61">
        <f>MATCH(Table3[[#This Row],[تاریخ]],Table3[تاریخ],0)</f>
        <v>812</v>
      </c>
      <c r="D813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813" s="61" t="str">
        <f>LEFT(Table3[[#This Row],[تاریخ]],4)</f>
        <v>1399</v>
      </c>
      <c r="F813" s="61" t="str">
        <f>MID(Table3[[#This Row],[تاریخ]],5,2)</f>
        <v>03</v>
      </c>
    </row>
    <row r="814" spans="2:6" x14ac:dyDescent="0.25">
      <c r="B814" s="5">
        <v>13990321</v>
      </c>
      <c r="C814" s="61">
        <f>MATCH(Table3[[#This Row],[تاریخ]],Table3[تاریخ],0)</f>
        <v>813</v>
      </c>
      <c r="D814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814" s="61" t="str">
        <f>LEFT(Table3[[#This Row],[تاریخ]],4)</f>
        <v>1399</v>
      </c>
      <c r="F814" s="61" t="str">
        <f>MID(Table3[[#This Row],[تاریخ]],5,2)</f>
        <v>03</v>
      </c>
    </row>
    <row r="815" spans="2:6" x14ac:dyDescent="0.25">
      <c r="B815" s="5">
        <v>13990322</v>
      </c>
      <c r="C815" s="61">
        <f>MATCH(Table3[[#This Row],[تاریخ]],Table3[تاریخ],0)</f>
        <v>814</v>
      </c>
      <c r="D815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815" s="61" t="str">
        <f>LEFT(Table3[[#This Row],[تاریخ]],4)</f>
        <v>1399</v>
      </c>
      <c r="F815" s="61" t="str">
        <f>MID(Table3[[#This Row],[تاریخ]],5,2)</f>
        <v>03</v>
      </c>
    </row>
    <row r="816" spans="2:6" x14ac:dyDescent="0.25">
      <c r="B816" s="5">
        <v>13990323</v>
      </c>
      <c r="C816" s="61">
        <f>MATCH(Table3[[#This Row],[تاریخ]],Table3[تاریخ],0)</f>
        <v>815</v>
      </c>
      <c r="D816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816" s="61" t="str">
        <f>LEFT(Table3[[#This Row],[تاریخ]],4)</f>
        <v>1399</v>
      </c>
      <c r="F816" s="61" t="str">
        <f>MID(Table3[[#This Row],[تاریخ]],5,2)</f>
        <v>03</v>
      </c>
    </row>
    <row r="817" spans="2:6" x14ac:dyDescent="0.25">
      <c r="B817" s="5">
        <v>13990324</v>
      </c>
      <c r="C817" s="61">
        <f>MATCH(Table3[[#This Row],[تاریخ]],Table3[تاریخ],0)</f>
        <v>816</v>
      </c>
      <c r="D817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817" s="61" t="str">
        <f>LEFT(Table3[[#This Row],[تاریخ]],4)</f>
        <v>1399</v>
      </c>
      <c r="F817" s="61" t="str">
        <f>MID(Table3[[#This Row],[تاریخ]],5,2)</f>
        <v>03</v>
      </c>
    </row>
    <row r="818" spans="2:6" x14ac:dyDescent="0.25">
      <c r="B818" s="5">
        <v>13990325</v>
      </c>
      <c r="C818" s="61">
        <f>MATCH(Table3[[#This Row],[تاریخ]],Table3[تاریخ],0)</f>
        <v>817</v>
      </c>
      <c r="D818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818" s="61" t="str">
        <f>LEFT(Table3[[#This Row],[تاریخ]],4)</f>
        <v>1399</v>
      </c>
      <c r="F818" s="61" t="str">
        <f>MID(Table3[[#This Row],[تاریخ]],5,2)</f>
        <v>03</v>
      </c>
    </row>
    <row r="819" spans="2:6" x14ac:dyDescent="0.25">
      <c r="B819" s="5">
        <v>13990326</v>
      </c>
      <c r="C819" s="61">
        <f>MATCH(Table3[[#This Row],[تاریخ]],Table3[تاریخ],0)</f>
        <v>818</v>
      </c>
      <c r="D819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819" s="61" t="str">
        <f>LEFT(Table3[[#This Row],[تاریخ]],4)</f>
        <v>1399</v>
      </c>
      <c r="F819" s="61" t="str">
        <f>MID(Table3[[#This Row],[تاریخ]],5,2)</f>
        <v>03</v>
      </c>
    </row>
    <row r="820" spans="2:6" x14ac:dyDescent="0.25">
      <c r="B820" s="5">
        <v>13990327</v>
      </c>
      <c r="C820" s="61">
        <f>MATCH(Table3[[#This Row],[تاریخ]],Table3[تاریخ],0)</f>
        <v>819</v>
      </c>
      <c r="D820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820" s="61" t="str">
        <f>LEFT(Table3[[#This Row],[تاریخ]],4)</f>
        <v>1399</v>
      </c>
      <c r="F820" s="61" t="str">
        <f>MID(Table3[[#This Row],[تاریخ]],5,2)</f>
        <v>03</v>
      </c>
    </row>
    <row r="821" spans="2:6" x14ac:dyDescent="0.25">
      <c r="B821" s="5">
        <v>13990328</v>
      </c>
      <c r="C821" s="61">
        <f>MATCH(Table3[[#This Row],[تاریخ]],Table3[تاریخ],0)</f>
        <v>820</v>
      </c>
      <c r="D821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821" s="61" t="str">
        <f>LEFT(Table3[[#This Row],[تاریخ]],4)</f>
        <v>1399</v>
      </c>
      <c r="F821" s="61" t="str">
        <f>MID(Table3[[#This Row],[تاریخ]],5,2)</f>
        <v>03</v>
      </c>
    </row>
    <row r="822" spans="2:6" x14ac:dyDescent="0.25">
      <c r="B822" s="5">
        <v>13990329</v>
      </c>
      <c r="C822" s="61">
        <f>MATCH(Table3[[#This Row],[تاریخ]],Table3[تاریخ],0)</f>
        <v>821</v>
      </c>
      <c r="D822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822" s="61" t="str">
        <f>LEFT(Table3[[#This Row],[تاریخ]],4)</f>
        <v>1399</v>
      </c>
      <c r="F822" s="61" t="str">
        <f>MID(Table3[[#This Row],[تاریخ]],5,2)</f>
        <v>03</v>
      </c>
    </row>
    <row r="823" spans="2:6" x14ac:dyDescent="0.25">
      <c r="B823" s="5">
        <v>13990330</v>
      </c>
      <c r="C823" s="61">
        <f>MATCH(Table3[[#This Row],[تاریخ]],Table3[تاریخ],0)</f>
        <v>822</v>
      </c>
      <c r="D823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823" s="61" t="str">
        <f>LEFT(Table3[[#This Row],[تاریخ]],4)</f>
        <v>1399</v>
      </c>
      <c r="F823" s="61" t="str">
        <f>MID(Table3[[#This Row],[تاریخ]],5,2)</f>
        <v>03</v>
      </c>
    </row>
    <row r="824" spans="2:6" x14ac:dyDescent="0.25">
      <c r="B824" s="5">
        <v>13990331</v>
      </c>
      <c r="C824" s="61">
        <f>MATCH(Table3[[#This Row],[تاریخ]],Table3[تاریخ],0)</f>
        <v>823</v>
      </c>
      <c r="D824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824" s="61" t="str">
        <f>LEFT(Table3[[#This Row],[تاریخ]],4)</f>
        <v>1399</v>
      </c>
      <c r="F824" s="61" t="str">
        <f>MID(Table3[[#This Row],[تاریخ]],5,2)</f>
        <v>03</v>
      </c>
    </row>
    <row r="825" spans="2:6" x14ac:dyDescent="0.25">
      <c r="B825" s="5">
        <v>13990401</v>
      </c>
      <c r="C825" s="61">
        <f>MATCH(Table3[[#This Row],[تاریخ]],Table3[تاریخ],0)</f>
        <v>824</v>
      </c>
      <c r="D825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825" s="61" t="str">
        <f>LEFT(Table3[[#This Row],[تاریخ]],4)</f>
        <v>1399</v>
      </c>
      <c r="F825" s="61" t="str">
        <f>MID(Table3[[#This Row],[تاریخ]],5,2)</f>
        <v>04</v>
      </c>
    </row>
    <row r="826" spans="2:6" x14ac:dyDescent="0.25">
      <c r="B826" s="5">
        <v>13990402</v>
      </c>
      <c r="C826" s="61">
        <f>MATCH(Table3[[#This Row],[تاریخ]],Table3[تاریخ],0)</f>
        <v>825</v>
      </c>
      <c r="D826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826" s="61" t="str">
        <f>LEFT(Table3[[#This Row],[تاریخ]],4)</f>
        <v>1399</v>
      </c>
      <c r="F826" s="61" t="str">
        <f>MID(Table3[[#This Row],[تاریخ]],5,2)</f>
        <v>04</v>
      </c>
    </row>
    <row r="827" spans="2:6" x14ac:dyDescent="0.25">
      <c r="B827" s="5">
        <v>13990403</v>
      </c>
      <c r="C827" s="61">
        <f>MATCH(Table3[[#This Row],[تاریخ]],Table3[تاریخ],0)</f>
        <v>826</v>
      </c>
      <c r="D827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827" s="61" t="str">
        <f>LEFT(Table3[[#This Row],[تاریخ]],4)</f>
        <v>1399</v>
      </c>
      <c r="F827" s="61" t="str">
        <f>MID(Table3[[#This Row],[تاریخ]],5,2)</f>
        <v>04</v>
      </c>
    </row>
    <row r="828" spans="2:6" x14ac:dyDescent="0.25">
      <c r="B828" s="5">
        <v>13990404</v>
      </c>
      <c r="C828" s="61">
        <f>MATCH(Table3[[#This Row],[تاریخ]],Table3[تاریخ],0)</f>
        <v>827</v>
      </c>
      <c r="D828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828" s="61" t="str">
        <f>LEFT(Table3[[#This Row],[تاریخ]],4)</f>
        <v>1399</v>
      </c>
      <c r="F828" s="61" t="str">
        <f>MID(Table3[[#This Row],[تاریخ]],5,2)</f>
        <v>04</v>
      </c>
    </row>
    <row r="829" spans="2:6" x14ac:dyDescent="0.25">
      <c r="B829" s="5">
        <v>13990405</v>
      </c>
      <c r="C829" s="61">
        <f>MATCH(Table3[[#This Row],[تاریخ]],Table3[تاریخ],0)</f>
        <v>828</v>
      </c>
      <c r="D829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829" s="61" t="str">
        <f>LEFT(Table3[[#This Row],[تاریخ]],4)</f>
        <v>1399</v>
      </c>
      <c r="F829" s="61" t="str">
        <f>MID(Table3[[#This Row],[تاریخ]],5,2)</f>
        <v>04</v>
      </c>
    </row>
    <row r="830" spans="2:6" x14ac:dyDescent="0.25">
      <c r="B830" s="5">
        <v>13990406</v>
      </c>
      <c r="C830" s="61">
        <f>MATCH(Table3[[#This Row],[تاریخ]],Table3[تاریخ],0)</f>
        <v>829</v>
      </c>
      <c r="D830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830" s="61" t="str">
        <f>LEFT(Table3[[#This Row],[تاریخ]],4)</f>
        <v>1399</v>
      </c>
      <c r="F830" s="61" t="str">
        <f>MID(Table3[[#This Row],[تاریخ]],5,2)</f>
        <v>04</v>
      </c>
    </row>
    <row r="831" spans="2:6" x14ac:dyDescent="0.25">
      <c r="B831" s="5">
        <v>13990407</v>
      </c>
      <c r="C831" s="61">
        <f>MATCH(Table3[[#This Row],[تاریخ]],Table3[تاریخ],0)</f>
        <v>830</v>
      </c>
      <c r="D831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831" s="61" t="str">
        <f>LEFT(Table3[[#This Row],[تاریخ]],4)</f>
        <v>1399</v>
      </c>
      <c r="F831" s="61" t="str">
        <f>MID(Table3[[#This Row],[تاریخ]],5,2)</f>
        <v>04</v>
      </c>
    </row>
    <row r="832" spans="2:6" x14ac:dyDescent="0.25">
      <c r="B832" s="5">
        <v>13990408</v>
      </c>
      <c r="C832" s="61">
        <f>MATCH(Table3[[#This Row],[تاریخ]],Table3[تاریخ],0)</f>
        <v>831</v>
      </c>
      <c r="D832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832" s="61" t="str">
        <f>LEFT(Table3[[#This Row],[تاریخ]],4)</f>
        <v>1399</v>
      </c>
      <c r="F832" s="61" t="str">
        <f>MID(Table3[[#This Row],[تاریخ]],5,2)</f>
        <v>04</v>
      </c>
    </row>
    <row r="833" spans="2:6" x14ac:dyDescent="0.25">
      <c r="B833" s="5">
        <v>13990409</v>
      </c>
      <c r="C833" s="61">
        <f>MATCH(Table3[[#This Row],[تاریخ]],Table3[تاریخ],0)</f>
        <v>832</v>
      </c>
      <c r="D833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833" s="61" t="str">
        <f>LEFT(Table3[[#This Row],[تاریخ]],4)</f>
        <v>1399</v>
      </c>
      <c r="F833" s="61" t="str">
        <f>MID(Table3[[#This Row],[تاریخ]],5,2)</f>
        <v>04</v>
      </c>
    </row>
    <row r="834" spans="2:6" x14ac:dyDescent="0.25">
      <c r="B834" s="5">
        <v>13990410</v>
      </c>
      <c r="C834" s="61">
        <f>MATCH(Table3[[#This Row],[تاریخ]],Table3[تاریخ],0)</f>
        <v>833</v>
      </c>
      <c r="D834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834" s="61" t="str">
        <f>LEFT(Table3[[#This Row],[تاریخ]],4)</f>
        <v>1399</v>
      </c>
      <c r="F834" s="61" t="str">
        <f>MID(Table3[[#This Row],[تاریخ]],5,2)</f>
        <v>04</v>
      </c>
    </row>
    <row r="835" spans="2:6" x14ac:dyDescent="0.25">
      <c r="B835" s="5">
        <v>13990411</v>
      </c>
      <c r="C835" s="61">
        <f>MATCH(Table3[[#This Row],[تاریخ]],Table3[تاریخ],0)</f>
        <v>834</v>
      </c>
      <c r="D835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835" s="61" t="str">
        <f>LEFT(Table3[[#This Row],[تاریخ]],4)</f>
        <v>1399</v>
      </c>
      <c r="F835" s="61" t="str">
        <f>MID(Table3[[#This Row],[تاریخ]],5,2)</f>
        <v>04</v>
      </c>
    </row>
    <row r="836" spans="2:6" x14ac:dyDescent="0.25">
      <c r="B836" s="5">
        <v>13990412</v>
      </c>
      <c r="C836" s="61">
        <f>MATCH(Table3[[#This Row],[تاریخ]],Table3[تاریخ],0)</f>
        <v>835</v>
      </c>
      <c r="D836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836" s="61" t="str">
        <f>LEFT(Table3[[#This Row],[تاریخ]],4)</f>
        <v>1399</v>
      </c>
      <c r="F836" s="61" t="str">
        <f>MID(Table3[[#This Row],[تاریخ]],5,2)</f>
        <v>04</v>
      </c>
    </row>
    <row r="837" spans="2:6" x14ac:dyDescent="0.25">
      <c r="B837" s="5">
        <v>13990413</v>
      </c>
      <c r="C837" s="61">
        <f>MATCH(Table3[[#This Row],[تاریخ]],Table3[تاریخ],0)</f>
        <v>836</v>
      </c>
      <c r="D837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837" s="61" t="str">
        <f>LEFT(Table3[[#This Row],[تاریخ]],4)</f>
        <v>1399</v>
      </c>
      <c r="F837" s="61" t="str">
        <f>MID(Table3[[#This Row],[تاریخ]],5,2)</f>
        <v>04</v>
      </c>
    </row>
    <row r="838" spans="2:6" x14ac:dyDescent="0.25">
      <c r="B838" s="5">
        <v>13990414</v>
      </c>
      <c r="C838" s="61">
        <f>MATCH(Table3[[#This Row],[تاریخ]],Table3[تاریخ],0)</f>
        <v>837</v>
      </c>
      <c r="D838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838" s="61" t="str">
        <f>LEFT(Table3[[#This Row],[تاریخ]],4)</f>
        <v>1399</v>
      </c>
      <c r="F838" s="61" t="str">
        <f>MID(Table3[[#This Row],[تاریخ]],5,2)</f>
        <v>04</v>
      </c>
    </row>
    <row r="839" spans="2:6" x14ac:dyDescent="0.25">
      <c r="B839" s="5">
        <v>13990415</v>
      </c>
      <c r="C839" s="61">
        <f>MATCH(Table3[[#This Row],[تاریخ]],Table3[تاریخ],0)</f>
        <v>838</v>
      </c>
      <c r="D839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839" s="61" t="str">
        <f>LEFT(Table3[[#This Row],[تاریخ]],4)</f>
        <v>1399</v>
      </c>
      <c r="F839" s="61" t="str">
        <f>MID(Table3[[#This Row],[تاریخ]],5,2)</f>
        <v>04</v>
      </c>
    </row>
    <row r="840" spans="2:6" x14ac:dyDescent="0.25">
      <c r="B840" s="5">
        <v>13990416</v>
      </c>
      <c r="C840" s="61">
        <f>MATCH(Table3[[#This Row],[تاریخ]],Table3[تاریخ],0)</f>
        <v>839</v>
      </c>
      <c r="D840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840" s="61" t="str">
        <f>LEFT(Table3[[#This Row],[تاریخ]],4)</f>
        <v>1399</v>
      </c>
      <c r="F840" s="61" t="str">
        <f>MID(Table3[[#This Row],[تاریخ]],5,2)</f>
        <v>04</v>
      </c>
    </row>
    <row r="841" spans="2:6" x14ac:dyDescent="0.25">
      <c r="B841" s="5">
        <v>13990417</v>
      </c>
      <c r="C841" s="61">
        <f>MATCH(Table3[[#This Row],[تاریخ]],Table3[تاریخ],0)</f>
        <v>840</v>
      </c>
      <c r="D841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841" s="61" t="str">
        <f>LEFT(Table3[[#This Row],[تاریخ]],4)</f>
        <v>1399</v>
      </c>
      <c r="F841" s="61" t="str">
        <f>MID(Table3[[#This Row],[تاریخ]],5,2)</f>
        <v>04</v>
      </c>
    </row>
    <row r="842" spans="2:6" x14ac:dyDescent="0.25">
      <c r="B842" s="5">
        <v>13990418</v>
      </c>
      <c r="C842" s="61">
        <f>MATCH(Table3[[#This Row],[تاریخ]],Table3[تاریخ],0)</f>
        <v>841</v>
      </c>
      <c r="D842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842" s="61" t="str">
        <f>LEFT(Table3[[#This Row],[تاریخ]],4)</f>
        <v>1399</v>
      </c>
      <c r="F842" s="61" t="str">
        <f>MID(Table3[[#This Row],[تاریخ]],5,2)</f>
        <v>04</v>
      </c>
    </row>
    <row r="843" spans="2:6" x14ac:dyDescent="0.25">
      <c r="B843" s="5">
        <v>13990419</v>
      </c>
      <c r="C843" s="61">
        <f>MATCH(Table3[[#This Row],[تاریخ]],Table3[تاریخ],0)</f>
        <v>842</v>
      </c>
      <c r="D843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843" s="61" t="str">
        <f>LEFT(Table3[[#This Row],[تاریخ]],4)</f>
        <v>1399</v>
      </c>
      <c r="F843" s="61" t="str">
        <f>MID(Table3[[#This Row],[تاریخ]],5,2)</f>
        <v>04</v>
      </c>
    </row>
    <row r="844" spans="2:6" x14ac:dyDescent="0.25">
      <c r="B844" s="5">
        <v>13990420</v>
      </c>
      <c r="C844" s="61">
        <f>MATCH(Table3[[#This Row],[تاریخ]],Table3[تاریخ],0)</f>
        <v>843</v>
      </c>
      <c r="D844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844" s="61" t="str">
        <f>LEFT(Table3[[#This Row],[تاریخ]],4)</f>
        <v>1399</v>
      </c>
      <c r="F844" s="61" t="str">
        <f>MID(Table3[[#This Row],[تاریخ]],5,2)</f>
        <v>04</v>
      </c>
    </row>
    <row r="845" spans="2:6" x14ac:dyDescent="0.25">
      <c r="B845" s="5">
        <v>13990421</v>
      </c>
      <c r="C845" s="61">
        <f>MATCH(Table3[[#This Row],[تاریخ]],Table3[تاریخ],0)</f>
        <v>844</v>
      </c>
      <c r="D845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845" s="61" t="str">
        <f>LEFT(Table3[[#This Row],[تاریخ]],4)</f>
        <v>1399</v>
      </c>
      <c r="F845" s="61" t="str">
        <f>MID(Table3[[#This Row],[تاریخ]],5,2)</f>
        <v>04</v>
      </c>
    </row>
    <row r="846" spans="2:6" x14ac:dyDescent="0.25">
      <c r="B846" s="5">
        <v>13990422</v>
      </c>
      <c r="C846" s="61">
        <f>MATCH(Table3[[#This Row],[تاریخ]],Table3[تاریخ],0)</f>
        <v>845</v>
      </c>
      <c r="D846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846" s="61" t="str">
        <f>LEFT(Table3[[#This Row],[تاریخ]],4)</f>
        <v>1399</v>
      </c>
      <c r="F846" s="61" t="str">
        <f>MID(Table3[[#This Row],[تاریخ]],5,2)</f>
        <v>04</v>
      </c>
    </row>
    <row r="847" spans="2:6" x14ac:dyDescent="0.25">
      <c r="B847" s="5">
        <v>13990423</v>
      </c>
      <c r="C847" s="61">
        <f>MATCH(Table3[[#This Row],[تاریخ]],Table3[تاریخ],0)</f>
        <v>846</v>
      </c>
      <c r="D847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847" s="61" t="str">
        <f>LEFT(Table3[[#This Row],[تاریخ]],4)</f>
        <v>1399</v>
      </c>
      <c r="F847" s="61" t="str">
        <f>MID(Table3[[#This Row],[تاریخ]],5,2)</f>
        <v>04</v>
      </c>
    </row>
    <row r="848" spans="2:6" x14ac:dyDescent="0.25">
      <c r="B848" s="5">
        <v>13990424</v>
      </c>
      <c r="C848" s="61">
        <f>MATCH(Table3[[#This Row],[تاریخ]],Table3[تاریخ],0)</f>
        <v>847</v>
      </c>
      <c r="D848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848" s="61" t="str">
        <f>LEFT(Table3[[#This Row],[تاریخ]],4)</f>
        <v>1399</v>
      </c>
      <c r="F848" s="61" t="str">
        <f>MID(Table3[[#This Row],[تاریخ]],5,2)</f>
        <v>04</v>
      </c>
    </row>
    <row r="849" spans="2:6" x14ac:dyDescent="0.25">
      <c r="B849" s="5">
        <v>13990425</v>
      </c>
      <c r="C849" s="61">
        <f>MATCH(Table3[[#This Row],[تاریخ]],Table3[تاریخ],0)</f>
        <v>848</v>
      </c>
      <c r="D849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849" s="61" t="str">
        <f>LEFT(Table3[[#This Row],[تاریخ]],4)</f>
        <v>1399</v>
      </c>
      <c r="F849" s="61" t="str">
        <f>MID(Table3[[#This Row],[تاریخ]],5,2)</f>
        <v>04</v>
      </c>
    </row>
    <row r="850" spans="2:6" x14ac:dyDescent="0.25">
      <c r="B850" s="5">
        <v>13990426</v>
      </c>
      <c r="C850" s="61">
        <f>MATCH(Table3[[#This Row],[تاریخ]],Table3[تاریخ],0)</f>
        <v>849</v>
      </c>
      <c r="D850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850" s="61" t="str">
        <f>LEFT(Table3[[#This Row],[تاریخ]],4)</f>
        <v>1399</v>
      </c>
      <c r="F850" s="61" t="str">
        <f>MID(Table3[[#This Row],[تاریخ]],5,2)</f>
        <v>04</v>
      </c>
    </row>
    <row r="851" spans="2:6" x14ac:dyDescent="0.25">
      <c r="B851" s="5">
        <v>13990427</v>
      </c>
      <c r="C851" s="61">
        <f>MATCH(Table3[[#This Row],[تاریخ]],Table3[تاریخ],0)</f>
        <v>850</v>
      </c>
      <c r="D851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851" s="61" t="str">
        <f>LEFT(Table3[[#This Row],[تاریخ]],4)</f>
        <v>1399</v>
      </c>
      <c r="F851" s="61" t="str">
        <f>MID(Table3[[#This Row],[تاریخ]],5,2)</f>
        <v>04</v>
      </c>
    </row>
    <row r="852" spans="2:6" x14ac:dyDescent="0.25">
      <c r="B852" s="5">
        <v>13990428</v>
      </c>
      <c r="C852" s="61">
        <f>MATCH(Table3[[#This Row],[تاریخ]],Table3[تاریخ],0)</f>
        <v>851</v>
      </c>
      <c r="D852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852" s="61" t="str">
        <f>LEFT(Table3[[#This Row],[تاریخ]],4)</f>
        <v>1399</v>
      </c>
      <c r="F852" s="61" t="str">
        <f>MID(Table3[[#This Row],[تاریخ]],5,2)</f>
        <v>04</v>
      </c>
    </row>
    <row r="853" spans="2:6" x14ac:dyDescent="0.25">
      <c r="B853" s="5">
        <v>13990429</v>
      </c>
      <c r="C853" s="61">
        <f>MATCH(Table3[[#This Row],[تاریخ]],Table3[تاریخ],0)</f>
        <v>852</v>
      </c>
      <c r="D853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853" s="61" t="str">
        <f>LEFT(Table3[[#This Row],[تاریخ]],4)</f>
        <v>1399</v>
      </c>
      <c r="F853" s="61" t="str">
        <f>MID(Table3[[#This Row],[تاریخ]],5,2)</f>
        <v>04</v>
      </c>
    </row>
    <row r="854" spans="2:6" x14ac:dyDescent="0.25">
      <c r="B854" s="5">
        <v>13990430</v>
      </c>
      <c r="C854" s="61">
        <f>MATCH(Table3[[#This Row],[تاریخ]],Table3[تاریخ],0)</f>
        <v>853</v>
      </c>
      <c r="D854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854" s="61" t="str">
        <f>LEFT(Table3[[#This Row],[تاریخ]],4)</f>
        <v>1399</v>
      </c>
      <c r="F854" s="61" t="str">
        <f>MID(Table3[[#This Row],[تاریخ]],5,2)</f>
        <v>04</v>
      </c>
    </row>
    <row r="855" spans="2:6" x14ac:dyDescent="0.25">
      <c r="B855" s="5">
        <v>13990431</v>
      </c>
      <c r="C855" s="61">
        <f>MATCH(Table3[[#This Row],[تاریخ]],Table3[تاریخ],0)</f>
        <v>854</v>
      </c>
      <c r="D855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855" s="61" t="str">
        <f>LEFT(Table3[[#This Row],[تاریخ]],4)</f>
        <v>1399</v>
      </c>
      <c r="F855" s="61" t="str">
        <f>MID(Table3[[#This Row],[تاریخ]],5,2)</f>
        <v>04</v>
      </c>
    </row>
    <row r="856" spans="2:6" x14ac:dyDescent="0.25">
      <c r="B856" s="5">
        <v>13990501</v>
      </c>
      <c r="C856" s="61">
        <f>MATCH(Table3[[#This Row],[تاریخ]],Table3[تاریخ],0)</f>
        <v>855</v>
      </c>
      <c r="D856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856" s="61" t="str">
        <f>LEFT(Table3[[#This Row],[تاریخ]],4)</f>
        <v>1399</v>
      </c>
      <c r="F856" s="61" t="str">
        <f>MID(Table3[[#This Row],[تاریخ]],5,2)</f>
        <v>05</v>
      </c>
    </row>
    <row r="857" spans="2:6" x14ac:dyDescent="0.25">
      <c r="B857" s="5">
        <v>13990502</v>
      </c>
      <c r="C857" s="61">
        <f>MATCH(Table3[[#This Row],[تاریخ]],Table3[تاریخ],0)</f>
        <v>856</v>
      </c>
      <c r="D857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857" s="61" t="str">
        <f>LEFT(Table3[[#This Row],[تاریخ]],4)</f>
        <v>1399</v>
      </c>
      <c r="F857" s="61" t="str">
        <f>MID(Table3[[#This Row],[تاریخ]],5,2)</f>
        <v>05</v>
      </c>
    </row>
    <row r="858" spans="2:6" x14ac:dyDescent="0.25">
      <c r="B858" s="5">
        <v>13990503</v>
      </c>
      <c r="C858" s="61">
        <f>MATCH(Table3[[#This Row],[تاریخ]],Table3[تاریخ],0)</f>
        <v>857</v>
      </c>
      <c r="D858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858" s="61" t="str">
        <f>LEFT(Table3[[#This Row],[تاریخ]],4)</f>
        <v>1399</v>
      </c>
      <c r="F858" s="61" t="str">
        <f>MID(Table3[[#This Row],[تاریخ]],5,2)</f>
        <v>05</v>
      </c>
    </row>
    <row r="859" spans="2:6" x14ac:dyDescent="0.25">
      <c r="B859" s="5">
        <v>13990504</v>
      </c>
      <c r="C859" s="61">
        <f>MATCH(Table3[[#This Row],[تاریخ]],Table3[تاریخ],0)</f>
        <v>858</v>
      </c>
      <c r="D859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859" s="61" t="str">
        <f>LEFT(Table3[[#This Row],[تاریخ]],4)</f>
        <v>1399</v>
      </c>
      <c r="F859" s="61" t="str">
        <f>MID(Table3[[#This Row],[تاریخ]],5,2)</f>
        <v>05</v>
      </c>
    </row>
    <row r="860" spans="2:6" x14ac:dyDescent="0.25">
      <c r="B860" s="5">
        <v>13990505</v>
      </c>
      <c r="C860" s="61">
        <f>MATCH(Table3[[#This Row],[تاریخ]],Table3[تاریخ],0)</f>
        <v>859</v>
      </c>
      <c r="D860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860" s="61" t="str">
        <f>LEFT(Table3[[#This Row],[تاریخ]],4)</f>
        <v>1399</v>
      </c>
      <c r="F860" s="61" t="str">
        <f>MID(Table3[[#This Row],[تاریخ]],5,2)</f>
        <v>05</v>
      </c>
    </row>
    <row r="861" spans="2:6" x14ac:dyDescent="0.25">
      <c r="B861" s="5">
        <v>13990506</v>
      </c>
      <c r="C861" s="61">
        <f>MATCH(Table3[[#This Row],[تاریخ]],Table3[تاریخ],0)</f>
        <v>860</v>
      </c>
      <c r="D861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861" s="61" t="str">
        <f>LEFT(Table3[[#This Row],[تاریخ]],4)</f>
        <v>1399</v>
      </c>
      <c r="F861" s="61" t="str">
        <f>MID(Table3[[#This Row],[تاریخ]],5,2)</f>
        <v>05</v>
      </c>
    </row>
    <row r="862" spans="2:6" x14ac:dyDescent="0.25">
      <c r="B862" s="5">
        <v>13990507</v>
      </c>
      <c r="C862" s="61">
        <f>MATCH(Table3[[#This Row],[تاریخ]],Table3[تاریخ],0)</f>
        <v>861</v>
      </c>
      <c r="D862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862" s="61" t="str">
        <f>LEFT(Table3[[#This Row],[تاریخ]],4)</f>
        <v>1399</v>
      </c>
      <c r="F862" s="61" t="str">
        <f>MID(Table3[[#This Row],[تاریخ]],5,2)</f>
        <v>05</v>
      </c>
    </row>
    <row r="863" spans="2:6" x14ac:dyDescent="0.25">
      <c r="B863" s="5">
        <v>13990508</v>
      </c>
      <c r="C863" s="61">
        <f>MATCH(Table3[[#This Row],[تاریخ]],Table3[تاریخ],0)</f>
        <v>862</v>
      </c>
      <c r="D863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863" s="61" t="str">
        <f>LEFT(Table3[[#This Row],[تاریخ]],4)</f>
        <v>1399</v>
      </c>
      <c r="F863" s="61" t="str">
        <f>MID(Table3[[#This Row],[تاریخ]],5,2)</f>
        <v>05</v>
      </c>
    </row>
    <row r="864" spans="2:6" x14ac:dyDescent="0.25">
      <c r="B864" s="5">
        <v>13990509</v>
      </c>
      <c r="C864" s="61">
        <f>MATCH(Table3[[#This Row],[تاریخ]],Table3[تاریخ],0)</f>
        <v>863</v>
      </c>
      <c r="D864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864" s="61" t="str">
        <f>LEFT(Table3[[#This Row],[تاریخ]],4)</f>
        <v>1399</v>
      </c>
      <c r="F864" s="61" t="str">
        <f>MID(Table3[[#This Row],[تاریخ]],5,2)</f>
        <v>05</v>
      </c>
    </row>
    <row r="865" spans="2:6" x14ac:dyDescent="0.25">
      <c r="B865" s="5">
        <v>13990510</v>
      </c>
      <c r="C865" s="61">
        <f>MATCH(Table3[[#This Row],[تاریخ]],Table3[تاریخ],0)</f>
        <v>864</v>
      </c>
      <c r="D865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865" s="61" t="str">
        <f>LEFT(Table3[[#This Row],[تاریخ]],4)</f>
        <v>1399</v>
      </c>
      <c r="F865" s="61" t="str">
        <f>MID(Table3[[#This Row],[تاریخ]],5,2)</f>
        <v>05</v>
      </c>
    </row>
    <row r="866" spans="2:6" x14ac:dyDescent="0.25">
      <c r="B866" s="5">
        <v>13990511</v>
      </c>
      <c r="C866" s="61">
        <f>MATCH(Table3[[#This Row],[تاریخ]],Table3[تاریخ],0)</f>
        <v>865</v>
      </c>
      <c r="D866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866" s="61" t="str">
        <f>LEFT(Table3[[#This Row],[تاریخ]],4)</f>
        <v>1399</v>
      </c>
      <c r="F866" s="61" t="str">
        <f>MID(Table3[[#This Row],[تاریخ]],5,2)</f>
        <v>05</v>
      </c>
    </row>
    <row r="867" spans="2:6" x14ac:dyDescent="0.25">
      <c r="B867" s="5">
        <v>13990512</v>
      </c>
      <c r="C867" s="61">
        <f>MATCH(Table3[[#This Row],[تاریخ]],Table3[تاریخ],0)</f>
        <v>866</v>
      </c>
      <c r="D867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867" s="61" t="str">
        <f>LEFT(Table3[[#This Row],[تاریخ]],4)</f>
        <v>1399</v>
      </c>
      <c r="F867" s="61" t="str">
        <f>MID(Table3[[#This Row],[تاریخ]],5,2)</f>
        <v>05</v>
      </c>
    </row>
    <row r="868" spans="2:6" x14ac:dyDescent="0.25">
      <c r="B868" s="5">
        <v>13990513</v>
      </c>
      <c r="C868" s="61">
        <f>MATCH(Table3[[#This Row],[تاریخ]],Table3[تاریخ],0)</f>
        <v>867</v>
      </c>
      <c r="D868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868" s="61" t="str">
        <f>LEFT(Table3[[#This Row],[تاریخ]],4)</f>
        <v>1399</v>
      </c>
      <c r="F868" s="61" t="str">
        <f>MID(Table3[[#This Row],[تاریخ]],5,2)</f>
        <v>05</v>
      </c>
    </row>
    <row r="869" spans="2:6" x14ac:dyDescent="0.25">
      <c r="B869" s="5">
        <v>13990514</v>
      </c>
      <c r="C869" s="61">
        <f>MATCH(Table3[[#This Row],[تاریخ]],Table3[تاریخ],0)</f>
        <v>868</v>
      </c>
      <c r="D869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869" s="61" t="str">
        <f>LEFT(Table3[[#This Row],[تاریخ]],4)</f>
        <v>1399</v>
      </c>
      <c r="F869" s="61" t="str">
        <f>MID(Table3[[#This Row],[تاریخ]],5,2)</f>
        <v>05</v>
      </c>
    </row>
    <row r="870" spans="2:6" x14ac:dyDescent="0.25">
      <c r="B870" s="5">
        <v>13990515</v>
      </c>
      <c r="C870" s="61">
        <f>MATCH(Table3[[#This Row],[تاریخ]],Table3[تاریخ],0)</f>
        <v>869</v>
      </c>
      <c r="D870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870" s="61" t="str">
        <f>LEFT(Table3[[#This Row],[تاریخ]],4)</f>
        <v>1399</v>
      </c>
      <c r="F870" s="61" t="str">
        <f>MID(Table3[[#This Row],[تاریخ]],5,2)</f>
        <v>05</v>
      </c>
    </row>
    <row r="871" spans="2:6" x14ac:dyDescent="0.25">
      <c r="B871" s="5">
        <v>13990516</v>
      </c>
      <c r="C871" s="61">
        <f>MATCH(Table3[[#This Row],[تاریخ]],Table3[تاریخ],0)</f>
        <v>870</v>
      </c>
      <c r="D871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871" s="61" t="str">
        <f>LEFT(Table3[[#This Row],[تاریخ]],4)</f>
        <v>1399</v>
      </c>
      <c r="F871" s="61" t="str">
        <f>MID(Table3[[#This Row],[تاریخ]],5,2)</f>
        <v>05</v>
      </c>
    </row>
    <row r="872" spans="2:6" x14ac:dyDescent="0.25">
      <c r="B872" s="5">
        <v>13990517</v>
      </c>
      <c r="C872" s="61">
        <f>MATCH(Table3[[#This Row],[تاریخ]],Table3[تاریخ],0)</f>
        <v>871</v>
      </c>
      <c r="D872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872" s="61" t="str">
        <f>LEFT(Table3[[#This Row],[تاریخ]],4)</f>
        <v>1399</v>
      </c>
      <c r="F872" s="61" t="str">
        <f>MID(Table3[[#This Row],[تاریخ]],5,2)</f>
        <v>05</v>
      </c>
    </row>
    <row r="873" spans="2:6" x14ac:dyDescent="0.25">
      <c r="B873" s="5">
        <v>13990518</v>
      </c>
      <c r="C873" s="61">
        <f>MATCH(Table3[[#This Row],[تاریخ]],Table3[تاریخ],0)</f>
        <v>872</v>
      </c>
      <c r="D873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873" s="61" t="str">
        <f>LEFT(Table3[[#This Row],[تاریخ]],4)</f>
        <v>1399</v>
      </c>
      <c r="F873" s="61" t="str">
        <f>MID(Table3[[#This Row],[تاریخ]],5,2)</f>
        <v>05</v>
      </c>
    </row>
    <row r="874" spans="2:6" x14ac:dyDescent="0.25">
      <c r="B874" s="5">
        <v>13990519</v>
      </c>
      <c r="C874" s="61">
        <f>MATCH(Table3[[#This Row],[تاریخ]],Table3[تاریخ],0)</f>
        <v>873</v>
      </c>
      <c r="D874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874" s="61" t="str">
        <f>LEFT(Table3[[#This Row],[تاریخ]],4)</f>
        <v>1399</v>
      </c>
      <c r="F874" s="61" t="str">
        <f>MID(Table3[[#This Row],[تاریخ]],5,2)</f>
        <v>05</v>
      </c>
    </row>
    <row r="875" spans="2:6" x14ac:dyDescent="0.25">
      <c r="B875" s="5">
        <v>13990520</v>
      </c>
      <c r="C875" s="61">
        <f>MATCH(Table3[[#This Row],[تاریخ]],Table3[تاریخ],0)</f>
        <v>874</v>
      </c>
      <c r="D875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875" s="61" t="str">
        <f>LEFT(Table3[[#This Row],[تاریخ]],4)</f>
        <v>1399</v>
      </c>
      <c r="F875" s="61" t="str">
        <f>MID(Table3[[#This Row],[تاریخ]],5,2)</f>
        <v>05</v>
      </c>
    </row>
    <row r="876" spans="2:6" x14ac:dyDescent="0.25">
      <c r="B876" s="5">
        <v>13990521</v>
      </c>
      <c r="C876" s="61">
        <f>MATCH(Table3[[#This Row],[تاریخ]],Table3[تاریخ],0)</f>
        <v>875</v>
      </c>
      <c r="D876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876" s="61" t="str">
        <f>LEFT(Table3[[#This Row],[تاریخ]],4)</f>
        <v>1399</v>
      </c>
      <c r="F876" s="61" t="str">
        <f>MID(Table3[[#This Row],[تاریخ]],5,2)</f>
        <v>05</v>
      </c>
    </row>
    <row r="877" spans="2:6" x14ac:dyDescent="0.25">
      <c r="B877" s="5">
        <v>13990522</v>
      </c>
      <c r="C877" s="61">
        <f>MATCH(Table3[[#This Row],[تاریخ]],Table3[تاریخ],0)</f>
        <v>876</v>
      </c>
      <c r="D877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877" s="61" t="str">
        <f>LEFT(Table3[[#This Row],[تاریخ]],4)</f>
        <v>1399</v>
      </c>
      <c r="F877" s="61" t="str">
        <f>MID(Table3[[#This Row],[تاریخ]],5,2)</f>
        <v>05</v>
      </c>
    </row>
    <row r="878" spans="2:6" x14ac:dyDescent="0.25">
      <c r="B878" s="5">
        <v>13990523</v>
      </c>
      <c r="C878" s="61">
        <f>MATCH(Table3[[#This Row],[تاریخ]],Table3[تاریخ],0)</f>
        <v>877</v>
      </c>
      <c r="D878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878" s="61" t="str">
        <f>LEFT(Table3[[#This Row],[تاریخ]],4)</f>
        <v>1399</v>
      </c>
      <c r="F878" s="61" t="str">
        <f>MID(Table3[[#This Row],[تاریخ]],5,2)</f>
        <v>05</v>
      </c>
    </row>
    <row r="879" spans="2:6" x14ac:dyDescent="0.25">
      <c r="B879" s="5">
        <v>13990524</v>
      </c>
      <c r="C879" s="61">
        <f>MATCH(Table3[[#This Row],[تاریخ]],Table3[تاریخ],0)</f>
        <v>878</v>
      </c>
      <c r="D879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879" s="61" t="str">
        <f>LEFT(Table3[[#This Row],[تاریخ]],4)</f>
        <v>1399</v>
      </c>
      <c r="F879" s="61" t="str">
        <f>MID(Table3[[#This Row],[تاریخ]],5,2)</f>
        <v>05</v>
      </c>
    </row>
    <row r="880" spans="2:6" x14ac:dyDescent="0.25">
      <c r="B880" s="5">
        <v>13990525</v>
      </c>
      <c r="C880" s="61">
        <f>MATCH(Table3[[#This Row],[تاریخ]],Table3[تاریخ],0)</f>
        <v>879</v>
      </c>
      <c r="D880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880" s="61" t="str">
        <f>LEFT(Table3[[#This Row],[تاریخ]],4)</f>
        <v>1399</v>
      </c>
      <c r="F880" s="61" t="str">
        <f>MID(Table3[[#This Row],[تاریخ]],5,2)</f>
        <v>05</v>
      </c>
    </row>
    <row r="881" spans="2:6" x14ac:dyDescent="0.25">
      <c r="B881" s="5">
        <v>13990526</v>
      </c>
      <c r="C881" s="61">
        <f>MATCH(Table3[[#This Row],[تاریخ]],Table3[تاریخ],0)</f>
        <v>880</v>
      </c>
      <c r="D881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881" s="61" t="str">
        <f>LEFT(Table3[[#This Row],[تاریخ]],4)</f>
        <v>1399</v>
      </c>
      <c r="F881" s="61" t="str">
        <f>MID(Table3[[#This Row],[تاریخ]],5,2)</f>
        <v>05</v>
      </c>
    </row>
    <row r="882" spans="2:6" x14ac:dyDescent="0.25">
      <c r="B882" s="5">
        <v>13990527</v>
      </c>
      <c r="C882" s="61">
        <f>MATCH(Table3[[#This Row],[تاریخ]],Table3[تاریخ],0)</f>
        <v>881</v>
      </c>
      <c r="D882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882" s="61" t="str">
        <f>LEFT(Table3[[#This Row],[تاریخ]],4)</f>
        <v>1399</v>
      </c>
      <c r="F882" s="61" t="str">
        <f>MID(Table3[[#This Row],[تاریخ]],5,2)</f>
        <v>05</v>
      </c>
    </row>
    <row r="883" spans="2:6" x14ac:dyDescent="0.25">
      <c r="B883" s="5">
        <v>13990528</v>
      </c>
      <c r="C883" s="61">
        <f>MATCH(Table3[[#This Row],[تاریخ]],Table3[تاریخ],0)</f>
        <v>882</v>
      </c>
      <c r="D883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883" s="61" t="str">
        <f>LEFT(Table3[[#This Row],[تاریخ]],4)</f>
        <v>1399</v>
      </c>
      <c r="F883" s="61" t="str">
        <f>MID(Table3[[#This Row],[تاریخ]],5,2)</f>
        <v>05</v>
      </c>
    </row>
    <row r="884" spans="2:6" x14ac:dyDescent="0.25">
      <c r="B884" s="5">
        <v>13990529</v>
      </c>
      <c r="C884" s="61">
        <f>MATCH(Table3[[#This Row],[تاریخ]],Table3[تاریخ],0)</f>
        <v>883</v>
      </c>
      <c r="D884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884" s="61" t="str">
        <f>LEFT(Table3[[#This Row],[تاریخ]],4)</f>
        <v>1399</v>
      </c>
      <c r="F884" s="61" t="str">
        <f>MID(Table3[[#This Row],[تاریخ]],5,2)</f>
        <v>05</v>
      </c>
    </row>
    <row r="885" spans="2:6" x14ac:dyDescent="0.25">
      <c r="B885" s="5">
        <v>13990530</v>
      </c>
      <c r="C885" s="61">
        <f>MATCH(Table3[[#This Row],[تاریخ]],Table3[تاریخ],0)</f>
        <v>884</v>
      </c>
      <c r="D885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885" s="61" t="str">
        <f>LEFT(Table3[[#This Row],[تاریخ]],4)</f>
        <v>1399</v>
      </c>
      <c r="F885" s="61" t="str">
        <f>MID(Table3[[#This Row],[تاریخ]],5,2)</f>
        <v>05</v>
      </c>
    </row>
    <row r="886" spans="2:6" x14ac:dyDescent="0.25">
      <c r="B886" s="5">
        <v>13990531</v>
      </c>
      <c r="C886" s="61">
        <f>MATCH(Table3[[#This Row],[تاریخ]],Table3[تاریخ],0)</f>
        <v>885</v>
      </c>
      <c r="D886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886" s="61" t="str">
        <f>LEFT(Table3[[#This Row],[تاریخ]],4)</f>
        <v>1399</v>
      </c>
      <c r="F886" s="61" t="str">
        <f>MID(Table3[[#This Row],[تاریخ]],5,2)</f>
        <v>05</v>
      </c>
    </row>
    <row r="887" spans="2:6" x14ac:dyDescent="0.25">
      <c r="B887" s="5">
        <v>13990601</v>
      </c>
      <c r="C887" s="61">
        <f>MATCH(Table3[[#This Row],[تاریخ]],Table3[تاریخ],0)</f>
        <v>886</v>
      </c>
      <c r="D887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887" s="61" t="str">
        <f>LEFT(Table3[[#This Row],[تاریخ]],4)</f>
        <v>1399</v>
      </c>
      <c r="F887" s="61" t="str">
        <f>MID(Table3[[#This Row],[تاریخ]],5,2)</f>
        <v>06</v>
      </c>
    </row>
    <row r="888" spans="2:6" x14ac:dyDescent="0.25">
      <c r="B888" s="5">
        <v>13990602</v>
      </c>
      <c r="C888" s="61">
        <f>MATCH(Table3[[#This Row],[تاریخ]],Table3[تاریخ],0)</f>
        <v>887</v>
      </c>
      <c r="D888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888" s="61" t="str">
        <f>LEFT(Table3[[#This Row],[تاریخ]],4)</f>
        <v>1399</v>
      </c>
      <c r="F888" s="61" t="str">
        <f>MID(Table3[[#This Row],[تاریخ]],5,2)</f>
        <v>06</v>
      </c>
    </row>
    <row r="889" spans="2:6" x14ac:dyDescent="0.25">
      <c r="B889" s="5">
        <v>13990603</v>
      </c>
      <c r="C889" s="61">
        <f>MATCH(Table3[[#This Row],[تاریخ]],Table3[تاریخ],0)</f>
        <v>888</v>
      </c>
      <c r="D889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889" s="61" t="str">
        <f>LEFT(Table3[[#This Row],[تاریخ]],4)</f>
        <v>1399</v>
      </c>
      <c r="F889" s="61" t="str">
        <f>MID(Table3[[#This Row],[تاریخ]],5,2)</f>
        <v>06</v>
      </c>
    </row>
    <row r="890" spans="2:6" x14ac:dyDescent="0.25">
      <c r="B890" s="5">
        <v>13990604</v>
      </c>
      <c r="C890" s="61">
        <f>MATCH(Table3[[#This Row],[تاریخ]],Table3[تاریخ],0)</f>
        <v>889</v>
      </c>
      <c r="D890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890" s="61" t="str">
        <f>LEFT(Table3[[#This Row],[تاریخ]],4)</f>
        <v>1399</v>
      </c>
      <c r="F890" s="61" t="str">
        <f>MID(Table3[[#This Row],[تاریخ]],5,2)</f>
        <v>06</v>
      </c>
    </row>
    <row r="891" spans="2:6" x14ac:dyDescent="0.25">
      <c r="B891" s="5">
        <v>13990605</v>
      </c>
      <c r="C891" s="61">
        <f>MATCH(Table3[[#This Row],[تاریخ]],Table3[تاریخ],0)</f>
        <v>890</v>
      </c>
      <c r="D891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891" s="61" t="str">
        <f>LEFT(Table3[[#This Row],[تاریخ]],4)</f>
        <v>1399</v>
      </c>
      <c r="F891" s="61" t="str">
        <f>MID(Table3[[#This Row],[تاریخ]],5,2)</f>
        <v>06</v>
      </c>
    </row>
    <row r="892" spans="2:6" x14ac:dyDescent="0.25">
      <c r="B892" s="5">
        <v>13990606</v>
      </c>
      <c r="C892" s="61">
        <f>MATCH(Table3[[#This Row],[تاریخ]],Table3[تاریخ],0)</f>
        <v>891</v>
      </c>
      <c r="D892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892" s="61" t="str">
        <f>LEFT(Table3[[#This Row],[تاریخ]],4)</f>
        <v>1399</v>
      </c>
      <c r="F892" s="61" t="str">
        <f>MID(Table3[[#This Row],[تاریخ]],5,2)</f>
        <v>06</v>
      </c>
    </row>
    <row r="893" spans="2:6" x14ac:dyDescent="0.25">
      <c r="B893" s="5">
        <v>13990607</v>
      </c>
      <c r="C893" s="61">
        <f>MATCH(Table3[[#This Row],[تاریخ]],Table3[تاریخ],0)</f>
        <v>892</v>
      </c>
      <c r="D893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893" s="61" t="str">
        <f>LEFT(Table3[[#This Row],[تاریخ]],4)</f>
        <v>1399</v>
      </c>
      <c r="F893" s="61" t="str">
        <f>MID(Table3[[#This Row],[تاریخ]],5,2)</f>
        <v>06</v>
      </c>
    </row>
    <row r="894" spans="2:6" x14ac:dyDescent="0.25">
      <c r="B894" s="5">
        <v>13990608</v>
      </c>
      <c r="C894" s="61">
        <f>MATCH(Table3[[#This Row],[تاریخ]],Table3[تاریخ],0)</f>
        <v>893</v>
      </c>
      <c r="D894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894" s="61" t="str">
        <f>LEFT(Table3[[#This Row],[تاریخ]],4)</f>
        <v>1399</v>
      </c>
      <c r="F894" s="61" t="str">
        <f>MID(Table3[[#This Row],[تاریخ]],5,2)</f>
        <v>06</v>
      </c>
    </row>
    <row r="895" spans="2:6" x14ac:dyDescent="0.25">
      <c r="B895" s="5">
        <v>13990609</v>
      </c>
      <c r="C895" s="61">
        <f>MATCH(Table3[[#This Row],[تاریخ]],Table3[تاریخ],0)</f>
        <v>894</v>
      </c>
      <c r="D895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895" s="61" t="str">
        <f>LEFT(Table3[[#This Row],[تاریخ]],4)</f>
        <v>1399</v>
      </c>
      <c r="F895" s="61" t="str">
        <f>MID(Table3[[#This Row],[تاریخ]],5,2)</f>
        <v>06</v>
      </c>
    </row>
    <row r="896" spans="2:6" x14ac:dyDescent="0.25">
      <c r="B896" s="5">
        <v>13990610</v>
      </c>
      <c r="C896" s="61">
        <f>MATCH(Table3[[#This Row],[تاریخ]],Table3[تاریخ],0)</f>
        <v>895</v>
      </c>
      <c r="D896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896" s="61" t="str">
        <f>LEFT(Table3[[#This Row],[تاریخ]],4)</f>
        <v>1399</v>
      </c>
      <c r="F896" s="61" t="str">
        <f>MID(Table3[[#This Row],[تاریخ]],5,2)</f>
        <v>06</v>
      </c>
    </row>
    <row r="897" spans="2:6" x14ac:dyDescent="0.25">
      <c r="B897" s="5">
        <v>13990611</v>
      </c>
      <c r="C897" s="61">
        <f>MATCH(Table3[[#This Row],[تاریخ]],Table3[تاریخ],0)</f>
        <v>896</v>
      </c>
      <c r="D897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897" s="61" t="str">
        <f>LEFT(Table3[[#This Row],[تاریخ]],4)</f>
        <v>1399</v>
      </c>
      <c r="F897" s="61" t="str">
        <f>MID(Table3[[#This Row],[تاریخ]],5,2)</f>
        <v>06</v>
      </c>
    </row>
    <row r="898" spans="2:6" x14ac:dyDescent="0.25">
      <c r="B898" s="5">
        <v>13990612</v>
      </c>
      <c r="C898" s="61">
        <f>MATCH(Table3[[#This Row],[تاریخ]],Table3[تاریخ],0)</f>
        <v>897</v>
      </c>
      <c r="D898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898" s="61" t="str">
        <f>LEFT(Table3[[#This Row],[تاریخ]],4)</f>
        <v>1399</v>
      </c>
      <c r="F898" s="61" t="str">
        <f>MID(Table3[[#This Row],[تاریخ]],5,2)</f>
        <v>06</v>
      </c>
    </row>
    <row r="899" spans="2:6" x14ac:dyDescent="0.25">
      <c r="B899" s="5">
        <v>13990613</v>
      </c>
      <c r="C899" s="61">
        <f>MATCH(Table3[[#This Row],[تاریخ]],Table3[تاریخ],0)</f>
        <v>898</v>
      </c>
      <c r="D899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899" s="61" t="str">
        <f>LEFT(Table3[[#This Row],[تاریخ]],4)</f>
        <v>1399</v>
      </c>
      <c r="F899" s="61" t="str">
        <f>MID(Table3[[#This Row],[تاریخ]],5,2)</f>
        <v>06</v>
      </c>
    </row>
    <row r="900" spans="2:6" x14ac:dyDescent="0.25">
      <c r="B900" s="5">
        <v>13990614</v>
      </c>
      <c r="C900" s="61">
        <f>MATCH(Table3[[#This Row],[تاریخ]],Table3[تاریخ],0)</f>
        <v>899</v>
      </c>
      <c r="D900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900" s="61" t="str">
        <f>LEFT(Table3[[#This Row],[تاریخ]],4)</f>
        <v>1399</v>
      </c>
      <c r="F900" s="61" t="str">
        <f>MID(Table3[[#This Row],[تاریخ]],5,2)</f>
        <v>06</v>
      </c>
    </row>
    <row r="901" spans="2:6" x14ac:dyDescent="0.25">
      <c r="B901" s="5">
        <v>13990615</v>
      </c>
      <c r="C901" s="61">
        <f>MATCH(Table3[[#This Row],[تاریخ]],Table3[تاریخ],0)</f>
        <v>900</v>
      </c>
      <c r="D901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901" s="61" t="str">
        <f>LEFT(Table3[[#This Row],[تاریخ]],4)</f>
        <v>1399</v>
      </c>
      <c r="F901" s="61" t="str">
        <f>MID(Table3[[#This Row],[تاریخ]],5,2)</f>
        <v>06</v>
      </c>
    </row>
    <row r="902" spans="2:6" x14ac:dyDescent="0.25">
      <c r="B902" s="5">
        <v>13990616</v>
      </c>
      <c r="C902" s="61">
        <f>MATCH(Table3[[#This Row],[تاریخ]],Table3[تاریخ],0)</f>
        <v>901</v>
      </c>
      <c r="D902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902" s="61" t="str">
        <f>LEFT(Table3[[#This Row],[تاریخ]],4)</f>
        <v>1399</v>
      </c>
      <c r="F902" s="61" t="str">
        <f>MID(Table3[[#This Row],[تاریخ]],5,2)</f>
        <v>06</v>
      </c>
    </row>
    <row r="903" spans="2:6" x14ac:dyDescent="0.25">
      <c r="B903" s="5">
        <v>13990617</v>
      </c>
      <c r="C903" s="61">
        <f>MATCH(Table3[[#This Row],[تاریخ]],Table3[تاریخ],0)</f>
        <v>902</v>
      </c>
      <c r="D903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903" s="61" t="str">
        <f>LEFT(Table3[[#This Row],[تاریخ]],4)</f>
        <v>1399</v>
      </c>
      <c r="F903" s="61" t="str">
        <f>MID(Table3[[#This Row],[تاریخ]],5,2)</f>
        <v>06</v>
      </c>
    </row>
    <row r="904" spans="2:6" x14ac:dyDescent="0.25">
      <c r="B904" s="5">
        <v>13990618</v>
      </c>
      <c r="C904" s="61">
        <f>MATCH(Table3[[#This Row],[تاریخ]],Table3[تاریخ],0)</f>
        <v>903</v>
      </c>
      <c r="D904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904" s="61" t="str">
        <f>LEFT(Table3[[#This Row],[تاریخ]],4)</f>
        <v>1399</v>
      </c>
      <c r="F904" s="61" t="str">
        <f>MID(Table3[[#This Row],[تاریخ]],5,2)</f>
        <v>06</v>
      </c>
    </row>
    <row r="905" spans="2:6" x14ac:dyDescent="0.25">
      <c r="B905" s="5">
        <v>13990619</v>
      </c>
      <c r="C905" s="61">
        <f>MATCH(Table3[[#This Row],[تاریخ]],Table3[تاریخ],0)</f>
        <v>904</v>
      </c>
      <c r="D905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905" s="61" t="str">
        <f>LEFT(Table3[[#This Row],[تاریخ]],4)</f>
        <v>1399</v>
      </c>
      <c r="F905" s="61" t="str">
        <f>MID(Table3[[#This Row],[تاریخ]],5,2)</f>
        <v>06</v>
      </c>
    </row>
    <row r="906" spans="2:6" x14ac:dyDescent="0.25">
      <c r="B906" s="5">
        <v>13990620</v>
      </c>
      <c r="C906" s="61">
        <f>MATCH(Table3[[#This Row],[تاریخ]],Table3[تاریخ],0)</f>
        <v>905</v>
      </c>
      <c r="D906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906" s="61" t="str">
        <f>LEFT(Table3[[#This Row],[تاریخ]],4)</f>
        <v>1399</v>
      </c>
      <c r="F906" s="61" t="str">
        <f>MID(Table3[[#This Row],[تاریخ]],5,2)</f>
        <v>06</v>
      </c>
    </row>
    <row r="907" spans="2:6" x14ac:dyDescent="0.25">
      <c r="B907" s="5">
        <v>13990621</v>
      </c>
      <c r="C907" s="61">
        <f>MATCH(Table3[[#This Row],[تاریخ]],Table3[تاریخ],0)</f>
        <v>906</v>
      </c>
      <c r="D907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907" s="61" t="str">
        <f>LEFT(Table3[[#This Row],[تاریخ]],4)</f>
        <v>1399</v>
      </c>
      <c r="F907" s="61" t="str">
        <f>MID(Table3[[#This Row],[تاریخ]],5,2)</f>
        <v>06</v>
      </c>
    </row>
    <row r="908" spans="2:6" x14ac:dyDescent="0.25">
      <c r="B908" s="5">
        <v>13990622</v>
      </c>
      <c r="C908" s="61">
        <f>MATCH(Table3[[#This Row],[تاریخ]],Table3[تاریخ],0)</f>
        <v>907</v>
      </c>
      <c r="D908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908" s="61" t="str">
        <f>LEFT(Table3[[#This Row],[تاریخ]],4)</f>
        <v>1399</v>
      </c>
      <c r="F908" s="61" t="str">
        <f>MID(Table3[[#This Row],[تاریخ]],5,2)</f>
        <v>06</v>
      </c>
    </row>
    <row r="909" spans="2:6" x14ac:dyDescent="0.25">
      <c r="B909" s="5">
        <v>13990623</v>
      </c>
      <c r="C909" s="61">
        <f>MATCH(Table3[[#This Row],[تاریخ]],Table3[تاریخ],0)</f>
        <v>908</v>
      </c>
      <c r="D909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909" s="61" t="str">
        <f>LEFT(Table3[[#This Row],[تاریخ]],4)</f>
        <v>1399</v>
      </c>
      <c r="F909" s="61" t="str">
        <f>MID(Table3[[#This Row],[تاریخ]],5,2)</f>
        <v>06</v>
      </c>
    </row>
    <row r="910" spans="2:6" x14ac:dyDescent="0.25">
      <c r="B910" s="5">
        <v>13990624</v>
      </c>
      <c r="C910" s="61">
        <f>MATCH(Table3[[#This Row],[تاریخ]],Table3[تاریخ],0)</f>
        <v>909</v>
      </c>
      <c r="D910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910" s="61" t="str">
        <f>LEFT(Table3[[#This Row],[تاریخ]],4)</f>
        <v>1399</v>
      </c>
      <c r="F910" s="61" t="str">
        <f>MID(Table3[[#This Row],[تاریخ]],5,2)</f>
        <v>06</v>
      </c>
    </row>
    <row r="911" spans="2:6" x14ac:dyDescent="0.25">
      <c r="B911" s="5">
        <v>13990625</v>
      </c>
      <c r="C911" s="61">
        <f>MATCH(Table3[[#This Row],[تاریخ]],Table3[تاریخ],0)</f>
        <v>910</v>
      </c>
      <c r="D911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911" s="61" t="str">
        <f>LEFT(Table3[[#This Row],[تاریخ]],4)</f>
        <v>1399</v>
      </c>
      <c r="F911" s="61" t="str">
        <f>MID(Table3[[#This Row],[تاریخ]],5,2)</f>
        <v>06</v>
      </c>
    </row>
    <row r="912" spans="2:6" x14ac:dyDescent="0.25">
      <c r="B912" s="5">
        <v>13990626</v>
      </c>
      <c r="C912" s="61">
        <f>MATCH(Table3[[#This Row],[تاریخ]],Table3[تاریخ],0)</f>
        <v>911</v>
      </c>
      <c r="D912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912" s="61" t="str">
        <f>LEFT(Table3[[#This Row],[تاریخ]],4)</f>
        <v>1399</v>
      </c>
      <c r="F912" s="61" t="str">
        <f>MID(Table3[[#This Row],[تاریخ]],5,2)</f>
        <v>06</v>
      </c>
    </row>
    <row r="913" spans="2:6" x14ac:dyDescent="0.25">
      <c r="B913" s="5">
        <v>13990627</v>
      </c>
      <c r="C913" s="61">
        <f>MATCH(Table3[[#This Row],[تاریخ]],Table3[تاریخ],0)</f>
        <v>912</v>
      </c>
      <c r="D913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913" s="61" t="str">
        <f>LEFT(Table3[[#This Row],[تاریخ]],4)</f>
        <v>1399</v>
      </c>
      <c r="F913" s="61" t="str">
        <f>MID(Table3[[#This Row],[تاریخ]],5,2)</f>
        <v>06</v>
      </c>
    </row>
    <row r="914" spans="2:6" x14ac:dyDescent="0.25">
      <c r="B914" s="5">
        <v>13990628</v>
      </c>
      <c r="C914" s="61">
        <f>MATCH(Table3[[#This Row],[تاریخ]],Table3[تاریخ],0)</f>
        <v>913</v>
      </c>
      <c r="D914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914" s="61" t="str">
        <f>LEFT(Table3[[#This Row],[تاریخ]],4)</f>
        <v>1399</v>
      </c>
      <c r="F914" s="61" t="str">
        <f>MID(Table3[[#This Row],[تاریخ]],5,2)</f>
        <v>06</v>
      </c>
    </row>
    <row r="915" spans="2:6" x14ac:dyDescent="0.25">
      <c r="B915" s="5">
        <v>13990629</v>
      </c>
      <c r="C915" s="61">
        <f>MATCH(Table3[[#This Row],[تاریخ]],Table3[تاریخ],0)</f>
        <v>914</v>
      </c>
      <c r="D915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915" s="61" t="str">
        <f>LEFT(Table3[[#This Row],[تاریخ]],4)</f>
        <v>1399</v>
      </c>
      <c r="F915" s="61" t="str">
        <f>MID(Table3[[#This Row],[تاریخ]],5,2)</f>
        <v>06</v>
      </c>
    </row>
    <row r="916" spans="2:6" x14ac:dyDescent="0.25">
      <c r="B916" s="5">
        <v>13990630</v>
      </c>
      <c r="C916" s="61">
        <f>MATCH(Table3[[#This Row],[تاریخ]],Table3[تاریخ],0)</f>
        <v>915</v>
      </c>
      <c r="D916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916" s="61" t="str">
        <f>LEFT(Table3[[#This Row],[تاریخ]],4)</f>
        <v>1399</v>
      </c>
      <c r="F916" s="61" t="str">
        <f>MID(Table3[[#This Row],[تاریخ]],5,2)</f>
        <v>06</v>
      </c>
    </row>
    <row r="917" spans="2:6" x14ac:dyDescent="0.25">
      <c r="B917" s="5">
        <v>13990631</v>
      </c>
      <c r="C917" s="61">
        <f>MATCH(Table3[[#This Row],[تاریخ]],Table3[تاریخ],0)</f>
        <v>916</v>
      </c>
      <c r="D917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917" s="61" t="str">
        <f>LEFT(Table3[[#This Row],[تاریخ]],4)</f>
        <v>1399</v>
      </c>
      <c r="F917" s="61" t="str">
        <f>MID(Table3[[#This Row],[تاریخ]],5,2)</f>
        <v>06</v>
      </c>
    </row>
    <row r="918" spans="2:6" x14ac:dyDescent="0.25">
      <c r="B918" s="5">
        <v>13990701</v>
      </c>
      <c r="C918" s="61">
        <f>MATCH(Table3[[#This Row],[تاریخ]],Table3[تاریخ],0)</f>
        <v>917</v>
      </c>
      <c r="D918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918" s="61" t="str">
        <f>LEFT(Table3[[#This Row],[تاریخ]],4)</f>
        <v>1399</v>
      </c>
      <c r="F918" s="61" t="str">
        <f>MID(Table3[[#This Row],[تاریخ]],5,2)</f>
        <v>07</v>
      </c>
    </row>
    <row r="919" spans="2:6" x14ac:dyDescent="0.25">
      <c r="B919" s="5">
        <v>13990702</v>
      </c>
      <c r="C919" s="61">
        <f>MATCH(Table3[[#This Row],[تاریخ]],Table3[تاریخ],0)</f>
        <v>918</v>
      </c>
      <c r="D919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919" s="61" t="str">
        <f>LEFT(Table3[[#This Row],[تاریخ]],4)</f>
        <v>1399</v>
      </c>
      <c r="F919" s="61" t="str">
        <f>MID(Table3[[#This Row],[تاریخ]],5,2)</f>
        <v>07</v>
      </c>
    </row>
    <row r="920" spans="2:6" x14ac:dyDescent="0.25">
      <c r="B920" s="5">
        <v>13990703</v>
      </c>
      <c r="C920" s="61">
        <f>MATCH(Table3[[#This Row],[تاریخ]],Table3[تاریخ],0)</f>
        <v>919</v>
      </c>
      <c r="D920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920" s="61" t="str">
        <f>LEFT(Table3[[#This Row],[تاریخ]],4)</f>
        <v>1399</v>
      </c>
      <c r="F920" s="61" t="str">
        <f>MID(Table3[[#This Row],[تاریخ]],5,2)</f>
        <v>07</v>
      </c>
    </row>
    <row r="921" spans="2:6" x14ac:dyDescent="0.25">
      <c r="B921" s="5">
        <v>13990704</v>
      </c>
      <c r="C921" s="61">
        <f>MATCH(Table3[[#This Row],[تاریخ]],Table3[تاریخ],0)</f>
        <v>920</v>
      </c>
      <c r="D921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921" s="61" t="str">
        <f>LEFT(Table3[[#This Row],[تاریخ]],4)</f>
        <v>1399</v>
      </c>
      <c r="F921" s="61" t="str">
        <f>MID(Table3[[#This Row],[تاریخ]],5,2)</f>
        <v>07</v>
      </c>
    </row>
    <row r="922" spans="2:6" x14ac:dyDescent="0.25">
      <c r="B922" s="5">
        <v>13990705</v>
      </c>
      <c r="C922" s="61">
        <f>MATCH(Table3[[#This Row],[تاریخ]],Table3[تاریخ],0)</f>
        <v>921</v>
      </c>
      <c r="D922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922" s="61" t="str">
        <f>LEFT(Table3[[#This Row],[تاریخ]],4)</f>
        <v>1399</v>
      </c>
      <c r="F922" s="61" t="str">
        <f>MID(Table3[[#This Row],[تاریخ]],5,2)</f>
        <v>07</v>
      </c>
    </row>
    <row r="923" spans="2:6" x14ac:dyDescent="0.25">
      <c r="B923" s="5">
        <v>13990706</v>
      </c>
      <c r="C923" s="61">
        <f>MATCH(Table3[[#This Row],[تاریخ]],Table3[تاریخ],0)</f>
        <v>922</v>
      </c>
      <c r="D923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923" s="61" t="str">
        <f>LEFT(Table3[[#This Row],[تاریخ]],4)</f>
        <v>1399</v>
      </c>
      <c r="F923" s="61" t="str">
        <f>MID(Table3[[#This Row],[تاریخ]],5,2)</f>
        <v>07</v>
      </c>
    </row>
    <row r="924" spans="2:6" x14ac:dyDescent="0.25">
      <c r="B924" s="5">
        <v>13990707</v>
      </c>
      <c r="C924" s="61">
        <f>MATCH(Table3[[#This Row],[تاریخ]],Table3[تاریخ],0)</f>
        <v>923</v>
      </c>
      <c r="D924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924" s="61" t="str">
        <f>LEFT(Table3[[#This Row],[تاریخ]],4)</f>
        <v>1399</v>
      </c>
      <c r="F924" s="61" t="str">
        <f>MID(Table3[[#This Row],[تاریخ]],5,2)</f>
        <v>07</v>
      </c>
    </row>
    <row r="925" spans="2:6" x14ac:dyDescent="0.25">
      <c r="B925" s="5">
        <v>13990708</v>
      </c>
      <c r="C925" s="61">
        <f>MATCH(Table3[[#This Row],[تاریخ]],Table3[تاریخ],0)</f>
        <v>924</v>
      </c>
      <c r="D925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925" s="61" t="str">
        <f>LEFT(Table3[[#This Row],[تاریخ]],4)</f>
        <v>1399</v>
      </c>
      <c r="F925" s="61" t="str">
        <f>MID(Table3[[#This Row],[تاریخ]],5,2)</f>
        <v>07</v>
      </c>
    </row>
    <row r="926" spans="2:6" x14ac:dyDescent="0.25">
      <c r="B926" s="5">
        <v>13990709</v>
      </c>
      <c r="C926" s="61">
        <f>MATCH(Table3[[#This Row],[تاریخ]],Table3[تاریخ],0)</f>
        <v>925</v>
      </c>
      <c r="D926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926" s="61" t="str">
        <f>LEFT(Table3[[#This Row],[تاریخ]],4)</f>
        <v>1399</v>
      </c>
      <c r="F926" s="61" t="str">
        <f>MID(Table3[[#This Row],[تاریخ]],5,2)</f>
        <v>07</v>
      </c>
    </row>
    <row r="927" spans="2:6" x14ac:dyDescent="0.25">
      <c r="B927" s="5">
        <v>13990710</v>
      </c>
      <c r="C927" s="61">
        <f>MATCH(Table3[[#This Row],[تاریخ]],Table3[تاریخ],0)</f>
        <v>926</v>
      </c>
      <c r="D927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927" s="61" t="str">
        <f>LEFT(Table3[[#This Row],[تاریخ]],4)</f>
        <v>1399</v>
      </c>
      <c r="F927" s="61" t="str">
        <f>MID(Table3[[#This Row],[تاریخ]],5,2)</f>
        <v>07</v>
      </c>
    </row>
    <row r="928" spans="2:6" x14ac:dyDescent="0.25">
      <c r="B928" s="5">
        <v>13990711</v>
      </c>
      <c r="C928" s="61">
        <f>MATCH(Table3[[#This Row],[تاریخ]],Table3[تاریخ],0)</f>
        <v>927</v>
      </c>
      <c r="D928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928" s="61" t="str">
        <f>LEFT(Table3[[#This Row],[تاریخ]],4)</f>
        <v>1399</v>
      </c>
      <c r="F928" s="61" t="str">
        <f>MID(Table3[[#This Row],[تاریخ]],5,2)</f>
        <v>07</v>
      </c>
    </row>
    <row r="929" spans="2:6" x14ac:dyDescent="0.25">
      <c r="B929" s="5">
        <v>13990712</v>
      </c>
      <c r="C929" s="61">
        <f>MATCH(Table3[[#This Row],[تاریخ]],Table3[تاریخ],0)</f>
        <v>928</v>
      </c>
      <c r="D929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929" s="61" t="str">
        <f>LEFT(Table3[[#This Row],[تاریخ]],4)</f>
        <v>1399</v>
      </c>
      <c r="F929" s="61" t="str">
        <f>MID(Table3[[#This Row],[تاریخ]],5,2)</f>
        <v>07</v>
      </c>
    </row>
    <row r="930" spans="2:6" x14ac:dyDescent="0.25">
      <c r="B930" s="5">
        <v>13990713</v>
      </c>
      <c r="C930" s="61">
        <f>MATCH(Table3[[#This Row],[تاریخ]],Table3[تاریخ],0)</f>
        <v>929</v>
      </c>
      <c r="D930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930" s="61" t="str">
        <f>LEFT(Table3[[#This Row],[تاریخ]],4)</f>
        <v>1399</v>
      </c>
      <c r="F930" s="61" t="str">
        <f>MID(Table3[[#This Row],[تاریخ]],5,2)</f>
        <v>07</v>
      </c>
    </row>
    <row r="931" spans="2:6" x14ac:dyDescent="0.25">
      <c r="B931" s="5">
        <v>13990714</v>
      </c>
      <c r="C931" s="61">
        <f>MATCH(Table3[[#This Row],[تاریخ]],Table3[تاریخ],0)</f>
        <v>930</v>
      </c>
      <c r="D931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931" s="61" t="str">
        <f>LEFT(Table3[[#This Row],[تاریخ]],4)</f>
        <v>1399</v>
      </c>
      <c r="F931" s="61" t="str">
        <f>MID(Table3[[#This Row],[تاریخ]],5,2)</f>
        <v>07</v>
      </c>
    </row>
    <row r="932" spans="2:6" x14ac:dyDescent="0.25">
      <c r="B932" s="5">
        <v>13990715</v>
      </c>
      <c r="C932" s="61">
        <f>MATCH(Table3[[#This Row],[تاریخ]],Table3[تاریخ],0)</f>
        <v>931</v>
      </c>
      <c r="D932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932" s="61" t="str">
        <f>LEFT(Table3[[#This Row],[تاریخ]],4)</f>
        <v>1399</v>
      </c>
      <c r="F932" s="61" t="str">
        <f>MID(Table3[[#This Row],[تاریخ]],5,2)</f>
        <v>07</v>
      </c>
    </row>
    <row r="933" spans="2:6" x14ac:dyDescent="0.25">
      <c r="B933" s="5">
        <v>13990716</v>
      </c>
      <c r="C933" s="61">
        <f>MATCH(Table3[[#This Row],[تاریخ]],Table3[تاریخ],0)</f>
        <v>932</v>
      </c>
      <c r="D933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933" s="61" t="str">
        <f>LEFT(Table3[[#This Row],[تاریخ]],4)</f>
        <v>1399</v>
      </c>
      <c r="F933" s="61" t="str">
        <f>MID(Table3[[#This Row],[تاریخ]],5,2)</f>
        <v>07</v>
      </c>
    </row>
    <row r="934" spans="2:6" x14ac:dyDescent="0.25">
      <c r="B934" s="5">
        <v>13990717</v>
      </c>
      <c r="C934" s="61">
        <f>MATCH(Table3[[#This Row],[تاریخ]],Table3[تاریخ],0)</f>
        <v>933</v>
      </c>
      <c r="D934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934" s="61" t="str">
        <f>LEFT(Table3[[#This Row],[تاریخ]],4)</f>
        <v>1399</v>
      </c>
      <c r="F934" s="61" t="str">
        <f>MID(Table3[[#This Row],[تاریخ]],5,2)</f>
        <v>07</v>
      </c>
    </row>
    <row r="935" spans="2:6" x14ac:dyDescent="0.25">
      <c r="B935" s="5">
        <v>13990718</v>
      </c>
      <c r="C935" s="61">
        <f>MATCH(Table3[[#This Row],[تاریخ]],Table3[تاریخ],0)</f>
        <v>934</v>
      </c>
      <c r="D935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935" s="61" t="str">
        <f>LEFT(Table3[[#This Row],[تاریخ]],4)</f>
        <v>1399</v>
      </c>
      <c r="F935" s="61" t="str">
        <f>MID(Table3[[#This Row],[تاریخ]],5,2)</f>
        <v>07</v>
      </c>
    </row>
    <row r="936" spans="2:6" x14ac:dyDescent="0.25">
      <c r="B936" s="5">
        <v>13990719</v>
      </c>
      <c r="C936" s="61">
        <f>MATCH(Table3[[#This Row],[تاریخ]],Table3[تاریخ],0)</f>
        <v>935</v>
      </c>
      <c r="D936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936" s="61" t="str">
        <f>LEFT(Table3[[#This Row],[تاریخ]],4)</f>
        <v>1399</v>
      </c>
      <c r="F936" s="61" t="str">
        <f>MID(Table3[[#This Row],[تاریخ]],5,2)</f>
        <v>07</v>
      </c>
    </row>
    <row r="937" spans="2:6" x14ac:dyDescent="0.25">
      <c r="B937" s="5">
        <v>13990720</v>
      </c>
      <c r="C937" s="61">
        <f>MATCH(Table3[[#This Row],[تاریخ]],Table3[تاریخ],0)</f>
        <v>936</v>
      </c>
      <c r="D937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937" s="61" t="str">
        <f>LEFT(Table3[[#This Row],[تاریخ]],4)</f>
        <v>1399</v>
      </c>
      <c r="F937" s="61" t="str">
        <f>MID(Table3[[#This Row],[تاریخ]],5,2)</f>
        <v>07</v>
      </c>
    </row>
    <row r="938" spans="2:6" x14ac:dyDescent="0.25">
      <c r="B938" s="5">
        <v>13990721</v>
      </c>
      <c r="C938" s="61">
        <f>MATCH(Table3[[#This Row],[تاریخ]],Table3[تاریخ],0)</f>
        <v>937</v>
      </c>
      <c r="D938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938" s="61" t="str">
        <f>LEFT(Table3[[#This Row],[تاریخ]],4)</f>
        <v>1399</v>
      </c>
      <c r="F938" s="61" t="str">
        <f>MID(Table3[[#This Row],[تاریخ]],5,2)</f>
        <v>07</v>
      </c>
    </row>
    <row r="939" spans="2:6" x14ac:dyDescent="0.25">
      <c r="B939" s="5">
        <v>13990722</v>
      </c>
      <c r="C939" s="61">
        <f>MATCH(Table3[[#This Row],[تاریخ]],Table3[تاریخ],0)</f>
        <v>938</v>
      </c>
      <c r="D939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939" s="61" t="str">
        <f>LEFT(Table3[[#This Row],[تاریخ]],4)</f>
        <v>1399</v>
      </c>
      <c r="F939" s="61" t="str">
        <f>MID(Table3[[#This Row],[تاریخ]],5,2)</f>
        <v>07</v>
      </c>
    </row>
    <row r="940" spans="2:6" x14ac:dyDescent="0.25">
      <c r="B940" s="5">
        <v>13990723</v>
      </c>
      <c r="C940" s="61">
        <f>MATCH(Table3[[#This Row],[تاریخ]],Table3[تاریخ],0)</f>
        <v>939</v>
      </c>
      <c r="D940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940" s="61" t="str">
        <f>LEFT(Table3[[#This Row],[تاریخ]],4)</f>
        <v>1399</v>
      </c>
      <c r="F940" s="61" t="str">
        <f>MID(Table3[[#This Row],[تاریخ]],5,2)</f>
        <v>07</v>
      </c>
    </row>
    <row r="941" spans="2:6" x14ac:dyDescent="0.25">
      <c r="B941" s="5">
        <v>13990724</v>
      </c>
      <c r="C941" s="61">
        <f>MATCH(Table3[[#This Row],[تاریخ]],Table3[تاریخ],0)</f>
        <v>940</v>
      </c>
      <c r="D941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941" s="61" t="str">
        <f>LEFT(Table3[[#This Row],[تاریخ]],4)</f>
        <v>1399</v>
      </c>
      <c r="F941" s="61" t="str">
        <f>MID(Table3[[#This Row],[تاریخ]],5,2)</f>
        <v>07</v>
      </c>
    </row>
    <row r="942" spans="2:6" x14ac:dyDescent="0.25">
      <c r="B942" s="5">
        <v>13990725</v>
      </c>
      <c r="C942" s="61">
        <f>MATCH(Table3[[#This Row],[تاریخ]],Table3[تاریخ],0)</f>
        <v>941</v>
      </c>
      <c r="D942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942" s="61" t="str">
        <f>LEFT(Table3[[#This Row],[تاریخ]],4)</f>
        <v>1399</v>
      </c>
      <c r="F942" s="61" t="str">
        <f>MID(Table3[[#This Row],[تاریخ]],5,2)</f>
        <v>07</v>
      </c>
    </row>
    <row r="943" spans="2:6" x14ac:dyDescent="0.25">
      <c r="B943" s="5">
        <v>13990726</v>
      </c>
      <c r="C943" s="61">
        <f>MATCH(Table3[[#This Row],[تاریخ]],Table3[تاریخ],0)</f>
        <v>942</v>
      </c>
      <c r="D943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943" s="61" t="str">
        <f>LEFT(Table3[[#This Row],[تاریخ]],4)</f>
        <v>1399</v>
      </c>
      <c r="F943" s="61" t="str">
        <f>MID(Table3[[#This Row],[تاریخ]],5,2)</f>
        <v>07</v>
      </c>
    </row>
    <row r="944" spans="2:6" x14ac:dyDescent="0.25">
      <c r="B944" s="5">
        <v>13990727</v>
      </c>
      <c r="C944" s="61">
        <f>MATCH(Table3[[#This Row],[تاریخ]],Table3[تاریخ],0)</f>
        <v>943</v>
      </c>
      <c r="D944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944" s="61" t="str">
        <f>LEFT(Table3[[#This Row],[تاریخ]],4)</f>
        <v>1399</v>
      </c>
      <c r="F944" s="61" t="str">
        <f>MID(Table3[[#This Row],[تاریخ]],5,2)</f>
        <v>07</v>
      </c>
    </row>
    <row r="945" spans="2:6" x14ac:dyDescent="0.25">
      <c r="B945" s="5">
        <v>13990728</v>
      </c>
      <c r="C945" s="61">
        <f>MATCH(Table3[[#This Row],[تاریخ]],Table3[تاریخ],0)</f>
        <v>944</v>
      </c>
      <c r="D945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945" s="61" t="str">
        <f>LEFT(Table3[[#This Row],[تاریخ]],4)</f>
        <v>1399</v>
      </c>
      <c r="F945" s="61" t="str">
        <f>MID(Table3[[#This Row],[تاریخ]],5,2)</f>
        <v>07</v>
      </c>
    </row>
    <row r="946" spans="2:6" x14ac:dyDescent="0.25">
      <c r="B946" s="5">
        <v>13990729</v>
      </c>
      <c r="C946" s="61">
        <f>MATCH(Table3[[#This Row],[تاریخ]],Table3[تاریخ],0)</f>
        <v>945</v>
      </c>
      <c r="D946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946" s="61" t="str">
        <f>LEFT(Table3[[#This Row],[تاریخ]],4)</f>
        <v>1399</v>
      </c>
      <c r="F946" s="61" t="str">
        <f>MID(Table3[[#This Row],[تاریخ]],5,2)</f>
        <v>07</v>
      </c>
    </row>
    <row r="947" spans="2:6" x14ac:dyDescent="0.25">
      <c r="B947" s="5">
        <v>13990730</v>
      </c>
      <c r="C947" s="61">
        <f>MATCH(Table3[[#This Row],[تاریخ]],Table3[تاریخ],0)</f>
        <v>946</v>
      </c>
      <c r="D947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947" s="61" t="str">
        <f>LEFT(Table3[[#This Row],[تاریخ]],4)</f>
        <v>1399</v>
      </c>
      <c r="F947" s="61" t="str">
        <f>MID(Table3[[#This Row],[تاریخ]],5,2)</f>
        <v>07</v>
      </c>
    </row>
    <row r="948" spans="2:6" x14ac:dyDescent="0.25">
      <c r="B948" s="5">
        <v>13990801</v>
      </c>
      <c r="C948" s="61">
        <f>MATCH(Table3[[#This Row],[تاریخ]],Table3[تاریخ],0)</f>
        <v>947</v>
      </c>
      <c r="D948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948" s="61" t="str">
        <f>LEFT(Table3[[#This Row],[تاریخ]],4)</f>
        <v>1399</v>
      </c>
      <c r="F948" s="61" t="str">
        <f>MID(Table3[[#This Row],[تاریخ]],5,2)</f>
        <v>08</v>
      </c>
    </row>
    <row r="949" spans="2:6" x14ac:dyDescent="0.25">
      <c r="B949" s="5">
        <v>13990802</v>
      </c>
      <c r="C949" s="61">
        <f>MATCH(Table3[[#This Row],[تاریخ]],Table3[تاریخ],0)</f>
        <v>948</v>
      </c>
      <c r="D949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949" s="61" t="str">
        <f>LEFT(Table3[[#This Row],[تاریخ]],4)</f>
        <v>1399</v>
      </c>
      <c r="F949" s="61" t="str">
        <f>MID(Table3[[#This Row],[تاریخ]],5,2)</f>
        <v>08</v>
      </c>
    </row>
    <row r="950" spans="2:6" x14ac:dyDescent="0.25">
      <c r="B950" s="5">
        <v>13990803</v>
      </c>
      <c r="C950" s="61">
        <f>MATCH(Table3[[#This Row],[تاریخ]],Table3[تاریخ],0)</f>
        <v>949</v>
      </c>
      <c r="D950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950" s="61" t="str">
        <f>LEFT(Table3[[#This Row],[تاریخ]],4)</f>
        <v>1399</v>
      </c>
      <c r="F950" s="61" t="str">
        <f>MID(Table3[[#This Row],[تاریخ]],5,2)</f>
        <v>08</v>
      </c>
    </row>
    <row r="951" spans="2:6" x14ac:dyDescent="0.25">
      <c r="B951" s="5">
        <v>13990804</v>
      </c>
      <c r="C951" s="61">
        <f>MATCH(Table3[[#This Row],[تاریخ]],Table3[تاریخ],0)</f>
        <v>950</v>
      </c>
      <c r="D951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951" s="61" t="str">
        <f>LEFT(Table3[[#This Row],[تاریخ]],4)</f>
        <v>1399</v>
      </c>
      <c r="F951" s="61" t="str">
        <f>MID(Table3[[#This Row],[تاریخ]],5,2)</f>
        <v>08</v>
      </c>
    </row>
    <row r="952" spans="2:6" x14ac:dyDescent="0.25">
      <c r="B952" s="5">
        <v>13990805</v>
      </c>
      <c r="C952" s="61">
        <f>MATCH(Table3[[#This Row],[تاریخ]],Table3[تاریخ],0)</f>
        <v>951</v>
      </c>
      <c r="D952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952" s="61" t="str">
        <f>LEFT(Table3[[#This Row],[تاریخ]],4)</f>
        <v>1399</v>
      </c>
      <c r="F952" s="61" t="str">
        <f>MID(Table3[[#This Row],[تاریخ]],5,2)</f>
        <v>08</v>
      </c>
    </row>
    <row r="953" spans="2:6" x14ac:dyDescent="0.25">
      <c r="B953" s="5">
        <v>13990806</v>
      </c>
      <c r="C953" s="61">
        <f>MATCH(Table3[[#This Row],[تاریخ]],Table3[تاریخ],0)</f>
        <v>952</v>
      </c>
      <c r="D953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953" s="61" t="str">
        <f>LEFT(Table3[[#This Row],[تاریخ]],4)</f>
        <v>1399</v>
      </c>
      <c r="F953" s="61" t="str">
        <f>MID(Table3[[#This Row],[تاریخ]],5,2)</f>
        <v>08</v>
      </c>
    </row>
    <row r="954" spans="2:6" x14ac:dyDescent="0.25">
      <c r="B954" s="5">
        <v>13990807</v>
      </c>
      <c r="C954" s="61">
        <f>MATCH(Table3[[#This Row],[تاریخ]],Table3[تاریخ],0)</f>
        <v>953</v>
      </c>
      <c r="D954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954" s="61" t="str">
        <f>LEFT(Table3[[#This Row],[تاریخ]],4)</f>
        <v>1399</v>
      </c>
      <c r="F954" s="61" t="str">
        <f>MID(Table3[[#This Row],[تاریخ]],5,2)</f>
        <v>08</v>
      </c>
    </row>
    <row r="955" spans="2:6" x14ac:dyDescent="0.25">
      <c r="B955" s="5">
        <v>13990808</v>
      </c>
      <c r="C955" s="61">
        <f>MATCH(Table3[[#This Row],[تاریخ]],Table3[تاریخ],0)</f>
        <v>954</v>
      </c>
      <c r="D955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955" s="61" t="str">
        <f>LEFT(Table3[[#This Row],[تاریخ]],4)</f>
        <v>1399</v>
      </c>
      <c r="F955" s="61" t="str">
        <f>MID(Table3[[#This Row],[تاریخ]],5,2)</f>
        <v>08</v>
      </c>
    </row>
    <row r="956" spans="2:6" x14ac:dyDescent="0.25">
      <c r="B956" s="5">
        <v>13990809</v>
      </c>
      <c r="C956" s="61">
        <f>MATCH(Table3[[#This Row],[تاریخ]],Table3[تاریخ],0)</f>
        <v>955</v>
      </c>
      <c r="D956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956" s="61" t="str">
        <f>LEFT(Table3[[#This Row],[تاریخ]],4)</f>
        <v>1399</v>
      </c>
      <c r="F956" s="61" t="str">
        <f>MID(Table3[[#This Row],[تاریخ]],5,2)</f>
        <v>08</v>
      </c>
    </row>
    <row r="957" spans="2:6" x14ac:dyDescent="0.25">
      <c r="B957" s="5">
        <v>13990810</v>
      </c>
      <c r="C957" s="61">
        <f>MATCH(Table3[[#This Row],[تاریخ]],Table3[تاریخ],0)</f>
        <v>956</v>
      </c>
      <c r="D957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957" s="61" t="str">
        <f>LEFT(Table3[[#This Row],[تاریخ]],4)</f>
        <v>1399</v>
      </c>
      <c r="F957" s="61" t="str">
        <f>MID(Table3[[#This Row],[تاریخ]],5,2)</f>
        <v>08</v>
      </c>
    </row>
    <row r="958" spans="2:6" x14ac:dyDescent="0.25">
      <c r="B958" s="5">
        <v>13990811</v>
      </c>
      <c r="C958" s="61">
        <f>MATCH(Table3[[#This Row],[تاریخ]],Table3[تاریخ],0)</f>
        <v>957</v>
      </c>
      <c r="D958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958" s="61" t="str">
        <f>LEFT(Table3[[#This Row],[تاریخ]],4)</f>
        <v>1399</v>
      </c>
      <c r="F958" s="61" t="str">
        <f>MID(Table3[[#This Row],[تاریخ]],5,2)</f>
        <v>08</v>
      </c>
    </row>
    <row r="959" spans="2:6" x14ac:dyDescent="0.25">
      <c r="B959" s="5">
        <v>13990812</v>
      </c>
      <c r="C959" s="61">
        <f>MATCH(Table3[[#This Row],[تاریخ]],Table3[تاریخ],0)</f>
        <v>958</v>
      </c>
      <c r="D959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959" s="61" t="str">
        <f>LEFT(Table3[[#This Row],[تاریخ]],4)</f>
        <v>1399</v>
      </c>
      <c r="F959" s="61" t="str">
        <f>MID(Table3[[#This Row],[تاریخ]],5,2)</f>
        <v>08</v>
      </c>
    </row>
    <row r="960" spans="2:6" x14ac:dyDescent="0.25">
      <c r="B960" s="5">
        <v>13990813</v>
      </c>
      <c r="C960" s="61">
        <f>MATCH(Table3[[#This Row],[تاریخ]],Table3[تاریخ],0)</f>
        <v>959</v>
      </c>
      <c r="D960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960" s="61" t="str">
        <f>LEFT(Table3[[#This Row],[تاریخ]],4)</f>
        <v>1399</v>
      </c>
      <c r="F960" s="61" t="str">
        <f>MID(Table3[[#This Row],[تاریخ]],5,2)</f>
        <v>08</v>
      </c>
    </row>
    <row r="961" spans="2:6" x14ac:dyDescent="0.25">
      <c r="B961" s="5">
        <v>13990814</v>
      </c>
      <c r="C961" s="61">
        <f>MATCH(Table3[[#This Row],[تاریخ]],Table3[تاریخ],0)</f>
        <v>960</v>
      </c>
      <c r="D961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961" s="61" t="str">
        <f>LEFT(Table3[[#This Row],[تاریخ]],4)</f>
        <v>1399</v>
      </c>
      <c r="F961" s="61" t="str">
        <f>MID(Table3[[#This Row],[تاریخ]],5,2)</f>
        <v>08</v>
      </c>
    </row>
    <row r="962" spans="2:6" x14ac:dyDescent="0.25">
      <c r="B962" s="5">
        <v>13990815</v>
      </c>
      <c r="C962" s="61">
        <f>MATCH(Table3[[#This Row],[تاریخ]],Table3[تاریخ],0)</f>
        <v>961</v>
      </c>
      <c r="D962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962" s="61" t="str">
        <f>LEFT(Table3[[#This Row],[تاریخ]],4)</f>
        <v>1399</v>
      </c>
      <c r="F962" s="61" t="str">
        <f>MID(Table3[[#This Row],[تاریخ]],5,2)</f>
        <v>08</v>
      </c>
    </row>
    <row r="963" spans="2:6" x14ac:dyDescent="0.25">
      <c r="B963" s="5">
        <v>13990816</v>
      </c>
      <c r="C963" s="61">
        <f>MATCH(Table3[[#This Row],[تاریخ]],Table3[تاریخ],0)</f>
        <v>962</v>
      </c>
      <c r="D963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963" s="61" t="str">
        <f>LEFT(Table3[[#This Row],[تاریخ]],4)</f>
        <v>1399</v>
      </c>
      <c r="F963" s="61" t="str">
        <f>MID(Table3[[#This Row],[تاریخ]],5,2)</f>
        <v>08</v>
      </c>
    </row>
    <row r="964" spans="2:6" x14ac:dyDescent="0.25">
      <c r="B964" s="5">
        <v>13990817</v>
      </c>
      <c r="C964" s="61">
        <f>MATCH(Table3[[#This Row],[تاریخ]],Table3[تاریخ],0)</f>
        <v>963</v>
      </c>
      <c r="D964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964" s="61" t="str">
        <f>LEFT(Table3[[#This Row],[تاریخ]],4)</f>
        <v>1399</v>
      </c>
      <c r="F964" s="61" t="str">
        <f>MID(Table3[[#This Row],[تاریخ]],5,2)</f>
        <v>08</v>
      </c>
    </row>
    <row r="965" spans="2:6" x14ac:dyDescent="0.25">
      <c r="B965" s="5">
        <v>13990818</v>
      </c>
      <c r="C965" s="61">
        <f>MATCH(Table3[[#This Row],[تاریخ]],Table3[تاریخ],0)</f>
        <v>964</v>
      </c>
      <c r="D965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965" s="61" t="str">
        <f>LEFT(Table3[[#This Row],[تاریخ]],4)</f>
        <v>1399</v>
      </c>
      <c r="F965" s="61" t="str">
        <f>MID(Table3[[#This Row],[تاریخ]],5,2)</f>
        <v>08</v>
      </c>
    </row>
    <row r="966" spans="2:6" x14ac:dyDescent="0.25">
      <c r="B966" s="5">
        <v>13990819</v>
      </c>
      <c r="C966" s="61">
        <f>MATCH(Table3[[#This Row],[تاریخ]],Table3[تاریخ],0)</f>
        <v>965</v>
      </c>
      <c r="D966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966" s="61" t="str">
        <f>LEFT(Table3[[#This Row],[تاریخ]],4)</f>
        <v>1399</v>
      </c>
      <c r="F966" s="61" t="str">
        <f>MID(Table3[[#This Row],[تاریخ]],5,2)</f>
        <v>08</v>
      </c>
    </row>
    <row r="967" spans="2:6" x14ac:dyDescent="0.25">
      <c r="B967" s="5">
        <v>13990820</v>
      </c>
      <c r="C967" s="61">
        <f>MATCH(Table3[[#This Row],[تاریخ]],Table3[تاریخ],0)</f>
        <v>966</v>
      </c>
      <c r="D967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967" s="61" t="str">
        <f>LEFT(Table3[[#This Row],[تاریخ]],4)</f>
        <v>1399</v>
      </c>
      <c r="F967" s="61" t="str">
        <f>MID(Table3[[#This Row],[تاریخ]],5,2)</f>
        <v>08</v>
      </c>
    </row>
    <row r="968" spans="2:6" x14ac:dyDescent="0.25">
      <c r="B968" s="5">
        <v>13990821</v>
      </c>
      <c r="C968" s="61">
        <f>MATCH(Table3[[#This Row],[تاریخ]],Table3[تاریخ],0)</f>
        <v>967</v>
      </c>
      <c r="D968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968" s="61" t="str">
        <f>LEFT(Table3[[#This Row],[تاریخ]],4)</f>
        <v>1399</v>
      </c>
      <c r="F968" s="61" t="str">
        <f>MID(Table3[[#This Row],[تاریخ]],5,2)</f>
        <v>08</v>
      </c>
    </row>
    <row r="969" spans="2:6" x14ac:dyDescent="0.25">
      <c r="B969" s="5">
        <v>13990822</v>
      </c>
      <c r="C969" s="61">
        <f>MATCH(Table3[[#This Row],[تاریخ]],Table3[تاریخ],0)</f>
        <v>968</v>
      </c>
      <c r="D969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969" s="61" t="str">
        <f>LEFT(Table3[[#This Row],[تاریخ]],4)</f>
        <v>1399</v>
      </c>
      <c r="F969" s="61" t="str">
        <f>MID(Table3[[#This Row],[تاریخ]],5,2)</f>
        <v>08</v>
      </c>
    </row>
    <row r="970" spans="2:6" x14ac:dyDescent="0.25">
      <c r="B970" s="5">
        <v>13990823</v>
      </c>
      <c r="C970" s="61">
        <f>MATCH(Table3[[#This Row],[تاریخ]],Table3[تاریخ],0)</f>
        <v>969</v>
      </c>
      <c r="D970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970" s="61" t="str">
        <f>LEFT(Table3[[#This Row],[تاریخ]],4)</f>
        <v>1399</v>
      </c>
      <c r="F970" s="61" t="str">
        <f>MID(Table3[[#This Row],[تاریخ]],5,2)</f>
        <v>08</v>
      </c>
    </row>
    <row r="971" spans="2:6" x14ac:dyDescent="0.25">
      <c r="B971" s="5">
        <v>13990824</v>
      </c>
      <c r="C971" s="61">
        <f>MATCH(Table3[[#This Row],[تاریخ]],Table3[تاریخ],0)</f>
        <v>970</v>
      </c>
      <c r="D971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971" s="61" t="str">
        <f>LEFT(Table3[[#This Row],[تاریخ]],4)</f>
        <v>1399</v>
      </c>
      <c r="F971" s="61" t="str">
        <f>MID(Table3[[#This Row],[تاریخ]],5,2)</f>
        <v>08</v>
      </c>
    </row>
    <row r="972" spans="2:6" x14ac:dyDescent="0.25">
      <c r="B972" s="5">
        <v>13990825</v>
      </c>
      <c r="C972" s="61">
        <f>MATCH(Table3[[#This Row],[تاریخ]],Table3[تاریخ],0)</f>
        <v>971</v>
      </c>
      <c r="D972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972" s="61" t="str">
        <f>LEFT(Table3[[#This Row],[تاریخ]],4)</f>
        <v>1399</v>
      </c>
      <c r="F972" s="61" t="str">
        <f>MID(Table3[[#This Row],[تاریخ]],5,2)</f>
        <v>08</v>
      </c>
    </row>
    <row r="973" spans="2:6" x14ac:dyDescent="0.25">
      <c r="B973" s="5">
        <v>13990826</v>
      </c>
      <c r="C973" s="61">
        <f>MATCH(Table3[[#This Row],[تاریخ]],Table3[تاریخ],0)</f>
        <v>972</v>
      </c>
      <c r="D973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973" s="61" t="str">
        <f>LEFT(Table3[[#This Row],[تاریخ]],4)</f>
        <v>1399</v>
      </c>
      <c r="F973" s="61" t="str">
        <f>MID(Table3[[#This Row],[تاریخ]],5,2)</f>
        <v>08</v>
      </c>
    </row>
    <row r="974" spans="2:6" x14ac:dyDescent="0.25">
      <c r="B974" s="5">
        <v>13990827</v>
      </c>
      <c r="C974" s="61">
        <f>MATCH(Table3[[#This Row],[تاریخ]],Table3[تاریخ],0)</f>
        <v>973</v>
      </c>
      <c r="D974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974" s="61" t="str">
        <f>LEFT(Table3[[#This Row],[تاریخ]],4)</f>
        <v>1399</v>
      </c>
      <c r="F974" s="61" t="str">
        <f>MID(Table3[[#This Row],[تاریخ]],5,2)</f>
        <v>08</v>
      </c>
    </row>
    <row r="975" spans="2:6" x14ac:dyDescent="0.25">
      <c r="B975" s="5">
        <v>13990828</v>
      </c>
      <c r="C975" s="61">
        <f>MATCH(Table3[[#This Row],[تاریخ]],Table3[تاریخ],0)</f>
        <v>974</v>
      </c>
      <c r="D975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975" s="61" t="str">
        <f>LEFT(Table3[[#This Row],[تاریخ]],4)</f>
        <v>1399</v>
      </c>
      <c r="F975" s="61" t="str">
        <f>MID(Table3[[#This Row],[تاریخ]],5,2)</f>
        <v>08</v>
      </c>
    </row>
    <row r="976" spans="2:6" x14ac:dyDescent="0.25">
      <c r="B976" s="5">
        <v>13990829</v>
      </c>
      <c r="C976" s="61">
        <f>MATCH(Table3[[#This Row],[تاریخ]],Table3[تاریخ],0)</f>
        <v>975</v>
      </c>
      <c r="D976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976" s="61" t="str">
        <f>LEFT(Table3[[#This Row],[تاریخ]],4)</f>
        <v>1399</v>
      </c>
      <c r="F976" s="61" t="str">
        <f>MID(Table3[[#This Row],[تاریخ]],5,2)</f>
        <v>08</v>
      </c>
    </row>
    <row r="977" spans="2:6" x14ac:dyDescent="0.25">
      <c r="B977" s="5">
        <v>13990830</v>
      </c>
      <c r="C977" s="61">
        <f>MATCH(Table3[[#This Row],[تاریخ]],Table3[تاریخ],0)</f>
        <v>976</v>
      </c>
      <c r="D977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977" s="61" t="str">
        <f>LEFT(Table3[[#This Row],[تاریخ]],4)</f>
        <v>1399</v>
      </c>
      <c r="F977" s="61" t="str">
        <f>MID(Table3[[#This Row],[تاریخ]],5,2)</f>
        <v>08</v>
      </c>
    </row>
    <row r="978" spans="2:6" x14ac:dyDescent="0.25">
      <c r="B978" s="5">
        <v>13990901</v>
      </c>
      <c r="C978" s="61">
        <f>MATCH(Table3[[#This Row],[تاریخ]],Table3[تاریخ],0)</f>
        <v>977</v>
      </c>
      <c r="D978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978" s="61" t="str">
        <f>LEFT(Table3[[#This Row],[تاریخ]],4)</f>
        <v>1399</v>
      </c>
      <c r="F978" s="61" t="str">
        <f>MID(Table3[[#This Row],[تاریخ]],5,2)</f>
        <v>09</v>
      </c>
    </row>
    <row r="979" spans="2:6" x14ac:dyDescent="0.25">
      <c r="B979" s="5">
        <v>13990902</v>
      </c>
      <c r="C979" s="61">
        <f>MATCH(Table3[[#This Row],[تاریخ]],Table3[تاریخ],0)</f>
        <v>978</v>
      </c>
      <c r="D979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979" s="61" t="str">
        <f>LEFT(Table3[[#This Row],[تاریخ]],4)</f>
        <v>1399</v>
      </c>
      <c r="F979" s="61" t="str">
        <f>MID(Table3[[#This Row],[تاریخ]],5,2)</f>
        <v>09</v>
      </c>
    </row>
    <row r="980" spans="2:6" x14ac:dyDescent="0.25">
      <c r="B980" s="5">
        <v>13990903</v>
      </c>
      <c r="C980" s="61">
        <f>MATCH(Table3[[#This Row],[تاریخ]],Table3[تاریخ],0)</f>
        <v>979</v>
      </c>
      <c r="D980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980" s="61" t="str">
        <f>LEFT(Table3[[#This Row],[تاریخ]],4)</f>
        <v>1399</v>
      </c>
      <c r="F980" s="61" t="str">
        <f>MID(Table3[[#This Row],[تاریخ]],5,2)</f>
        <v>09</v>
      </c>
    </row>
    <row r="981" spans="2:6" x14ac:dyDescent="0.25">
      <c r="B981" s="5">
        <v>13990904</v>
      </c>
      <c r="C981" s="61">
        <f>MATCH(Table3[[#This Row],[تاریخ]],Table3[تاریخ],0)</f>
        <v>980</v>
      </c>
      <c r="D981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981" s="61" t="str">
        <f>LEFT(Table3[[#This Row],[تاریخ]],4)</f>
        <v>1399</v>
      </c>
      <c r="F981" s="61" t="str">
        <f>MID(Table3[[#This Row],[تاریخ]],5,2)</f>
        <v>09</v>
      </c>
    </row>
    <row r="982" spans="2:6" x14ac:dyDescent="0.25">
      <c r="B982" s="5">
        <v>13990905</v>
      </c>
      <c r="C982" s="61">
        <f>MATCH(Table3[[#This Row],[تاریخ]],Table3[تاریخ],0)</f>
        <v>981</v>
      </c>
      <c r="D982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982" s="61" t="str">
        <f>LEFT(Table3[[#This Row],[تاریخ]],4)</f>
        <v>1399</v>
      </c>
      <c r="F982" s="61" t="str">
        <f>MID(Table3[[#This Row],[تاریخ]],5,2)</f>
        <v>09</v>
      </c>
    </row>
    <row r="983" spans="2:6" x14ac:dyDescent="0.25">
      <c r="B983" s="5">
        <v>13990906</v>
      </c>
      <c r="C983" s="61">
        <f>MATCH(Table3[[#This Row],[تاریخ]],Table3[تاریخ],0)</f>
        <v>982</v>
      </c>
      <c r="D983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983" s="61" t="str">
        <f>LEFT(Table3[[#This Row],[تاریخ]],4)</f>
        <v>1399</v>
      </c>
      <c r="F983" s="61" t="str">
        <f>MID(Table3[[#This Row],[تاریخ]],5,2)</f>
        <v>09</v>
      </c>
    </row>
    <row r="984" spans="2:6" x14ac:dyDescent="0.25">
      <c r="B984" s="5">
        <v>13990907</v>
      </c>
      <c r="C984" s="61">
        <f>MATCH(Table3[[#This Row],[تاریخ]],Table3[تاریخ],0)</f>
        <v>983</v>
      </c>
      <c r="D984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984" s="61" t="str">
        <f>LEFT(Table3[[#This Row],[تاریخ]],4)</f>
        <v>1399</v>
      </c>
      <c r="F984" s="61" t="str">
        <f>MID(Table3[[#This Row],[تاریخ]],5,2)</f>
        <v>09</v>
      </c>
    </row>
    <row r="985" spans="2:6" x14ac:dyDescent="0.25">
      <c r="B985" s="5">
        <v>13990908</v>
      </c>
      <c r="C985" s="61">
        <f>MATCH(Table3[[#This Row],[تاریخ]],Table3[تاریخ],0)</f>
        <v>984</v>
      </c>
      <c r="D985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985" s="61" t="str">
        <f>LEFT(Table3[[#This Row],[تاریخ]],4)</f>
        <v>1399</v>
      </c>
      <c r="F985" s="61" t="str">
        <f>MID(Table3[[#This Row],[تاریخ]],5,2)</f>
        <v>09</v>
      </c>
    </row>
    <row r="986" spans="2:6" x14ac:dyDescent="0.25">
      <c r="B986" s="5">
        <v>13990909</v>
      </c>
      <c r="C986" s="61">
        <f>MATCH(Table3[[#This Row],[تاریخ]],Table3[تاریخ],0)</f>
        <v>985</v>
      </c>
      <c r="D986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986" s="61" t="str">
        <f>LEFT(Table3[[#This Row],[تاریخ]],4)</f>
        <v>1399</v>
      </c>
      <c r="F986" s="61" t="str">
        <f>MID(Table3[[#This Row],[تاریخ]],5,2)</f>
        <v>09</v>
      </c>
    </row>
    <row r="987" spans="2:6" x14ac:dyDescent="0.25">
      <c r="B987" s="5">
        <v>13990910</v>
      </c>
      <c r="C987" s="61">
        <f>MATCH(Table3[[#This Row],[تاریخ]],Table3[تاریخ],0)</f>
        <v>986</v>
      </c>
      <c r="D987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987" s="61" t="str">
        <f>LEFT(Table3[[#This Row],[تاریخ]],4)</f>
        <v>1399</v>
      </c>
      <c r="F987" s="61" t="str">
        <f>MID(Table3[[#This Row],[تاریخ]],5,2)</f>
        <v>09</v>
      </c>
    </row>
    <row r="988" spans="2:6" x14ac:dyDescent="0.25">
      <c r="B988" s="5">
        <v>13990911</v>
      </c>
      <c r="C988" s="61">
        <f>MATCH(Table3[[#This Row],[تاریخ]],Table3[تاریخ],0)</f>
        <v>987</v>
      </c>
      <c r="D988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988" s="61" t="str">
        <f>LEFT(Table3[[#This Row],[تاریخ]],4)</f>
        <v>1399</v>
      </c>
      <c r="F988" s="61" t="str">
        <f>MID(Table3[[#This Row],[تاریخ]],5,2)</f>
        <v>09</v>
      </c>
    </row>
    <row r="989" spans="2:6" x14ac:dyDescent="0.25">
      <c r="B989" s="5">
        <v>13990912</v>
      </c>
      <c r="C989" s="61">
        <f>MATCH(Table3[[#This Row],[تاریخ]],Table3[تاریخ],0)</f>
        <v>988</v>
      </c>
      <c r="D989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989" s="61" t="str">
        <f>LEFT(Table3[[#This Row],[تاریخ]],4)</f>
        <v>1399</v>
      </c>
      <c r="F989" s="61" t="str">
        <f>MID(Table3[[#This Row],[تاریخ]],5,2)</f>
        <v>09</v>
      </c>
    </row>
    <row r="990" spans="2:6" x14ac:dyDescent="0.25">
      <c r="B990" s="5">
        <v>13990913</v>
      </c>
      <c r="C990" s="61">
        <f>MATCH(Table3[[#This Row],[تاریخ]],Table3[تاریخ],0)</f>
        <v>989</v>
      </c>
      <c r="D990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990" s="61" t="str">
        <f>LEFT(Table3[[#This Row],[تاریخ]],4)</f>
        <v>1399</v>
      </c>
      <c r="F990" s="61" t="str">
        <f>MID(Table3[[#This Row],[تاریخ]],5,2)</f>
        <v>09</v>
      </c>
    </row>
    <row r="991" spans="2:6" x14ac:dyDescent="0.25">
      <c r="B991" s="5">
        <v>13990914</v>
      </c>
      <c r="C991" s="61">
        <f>MATCH(Table3[[#This Row],[تاریخ]],Table3[تاریخ],0)</f>
        <v>990</v>
      </c>
      <c r="D991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991" s="61" t="str">
        <f>LEFT(Table3[[#This Row],[تاریخ]],4)</f>
        <v>1399</v>
      </c>
      <c r="F991" s="61" t="str">
        <f>MID(Table3[[#This Row],[تاریخ]],5,2)</f>
        <v>09</v>
      </c>
    </row>
    <row r="992" spans="2:6" x14ac:dyDescent="0.25">
      <c r="B992" s="5">
        <v>13990915</v>
      </c>
      <c r="C992" s="61">
        <f>MATCH(Table3[[#This Row],[تاریخ]],Table3[تاریخ],0)</f>
        <v>991</v>
      </c>
      <c r="D992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992" s="61" t="str">
        <f>LEFT(Table3[[#This Row],[تاریخ]],4)</f>
        <v>1399</v>
      </c>
      <c r="F992" s="61" t="str">
        <f>MID(Table3[[#This Row],[تاریخ]],5,2)</f>
        <v>09</v>
      </c>
    </row>
    <row r="993" spans="2:6" x14ac:dyDescent="0.25">
      <c r="B993" s="5">
        <v>13990916</v>
      </c>
      <c r="C993" s="61">
        <f>MATCH(Table3[[#This Row],[تاریخ]],Table3[تاریخ],0)</f>
        <v>992</v>
      </c>
      <c r="D993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993" s="61" t="str">
        <f>LEFT(Table3[[#This Row],[تاریخ]],4)</f>
        <v>1399</v>
      </c>
      <c r="F993" s="61" t="str">
        <f>MID(Table3[[#This Row],[تاریخ]],5,2)</f>
        <v>09</v>
      </c>
    </row>
    <row r="994" spans="2:6" x14ac:dyDescent="0.25">
      <c r="B994" s="5">
        <v>13990917</v>
      </c>
      <c r="C994" s="61">
        <f>MATCH(Table3[[#This Row],[تاریخ]],Table3[تاریخ],0)</f>
        <v>993</v>
      </c>
      <c r="D994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994" s="61" t="str">
        <f>LEFT(Table3[[#This Row],[تاریخ]],4)</f>
        <v>1399</v>
      </c>
      <c r="F994" s="61" t="str">
        <f>MID(Table3[[#This Row],[تاریخ]],5,2)</f>
        <v>09</v>
      </c>
    </row>
    <row r="995" spans="2:6" x14ac:dyDescent="0.25">
      <c r="B995" s="5">
        <v>13990918</v>
      </c>
      <c r="C995" s="61">
        <f>MATCH(Table3[[#This Row],[تاریخ]],Table3[تاریخ],0)</f>
        <v>994</v>
      </c>
      <c r="D995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995" s="61" t="str">
        <f>LEFT(Table3[[#This Row],[تاریخ]],4)</f>
        <v>1399</v>
      </c>
      <c r="F995" s="61" t="str">
        <f>MID(Table3[[#This Row],[تاریخ]],5,2)</f>
        <v>09</v>
      </c>
    </row>
    <row r="996" spans="2:6" x14ac:dyDescent="0.25">
      <c r="B996" s="5">
        <v>13990919</v>
      </c>
      <c r="C996" s="61">
        <f>MATCH(Table3[[#This Row],[تاریخ]],Table3[تاریخ],0)</f>
        <v>995</v>
      </c>
      <c r="D996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996" s="61" t="str">
        <f>LEFT(Table3[[#This Row],[تاریخ]],4)</f>
        <v>1399</v>
      </c>
      <c r="F996" s="61" t="str">
        <f>MID(Table3[[#This Row],[تاریخ]],5,2)</f>
        <v>09</v>
      </c>
    </row>
    <row r="997" spans="2:6" x14ac:dyDescent="0.25">
      <c r="B997" s="5">
        <v>13990920</v>
      </c>
      <c r="C997" s="61">
        <f>MATCH(Table3[[#This Row],[تاریخ]],Table3[تاریخ],0)</f>
        <v>996</v>
      </c>
      <c r="D997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997" s="61" t="str">
        <f>LEFT(Table3[[#This Row],[تاریخ]],4)</f>
        <v>1399</v>
      </c>
      <c r="F997" s="61" t="str">
        <f>MID(Table3[[#This Row],[تاریخ]],5,2)</f>
        <v>09</v>
      </c>
    </row>
    <row r="998" spans="2:6" x14ac:dyDescent="0.25">
      <c r="B998" s="5">
        <v>13990921</v>
      </c>
      <c r="C998" s="61">
        <f>MATCH(Table3[[#This Row],[تاریخ]],Table3[تاریخ],0)</f>
        <v>997</v>
      </c>
      <c r="D998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998" s="61" t="str">
        <f>LEFT(Table3[[#This Row],[تاریخ]],4)</f>
        <v>1399</v>
      </c>
      <c r="F998" s="61" t="str">
        <f>MID(Table3[[#This Row],[تاریخ]],5,2)</f>
        <v>09</v>
      </c>
    </row>
    <row r="999" spans="2:6" x14ac:dyDescent="0.25">
      <c r="B999" s="5">
        <v>13990922</v>
      </c>
      <c r="C999" s="61">
        <f>MATCH(Table3[[#This Row],[تاریخ]],Table3[تاریخ],0)</f>
        <v>998</v>
      </c>
      <c r="D999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999" s="61" t="str">
        <f>LEFT(Table3[[#This Row],[تاریخ]],4)</f>
        <v>1399</v>
      </c>
      <c r="F999" s="61" t="str">
        <f>MID(Table3[[#This Row],[تاریخ]],5,2)</f>
        <v>09</v>
      </c>
    </row>
    <row r="1000" spans="2:6" x14ac:dyDescent="0.25">
      <c r="B1000" s="5">
        <v>13990923</v>
      </c>
      <c r="C1000" s="61">
        <f>MATCH(Table3[[#This Row],[تاریخ]],Table3[تاریخ],0)</f>
        <v>999</v>
      </c>
      <c r="D1000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1000" s="61" t="str">
        <f>LEFT(Table3[[#This Row],[تاریخ]],4)</f>
        <v>1399</v>
      </c>
      <c r="F1000" s="61" t="str">
        <f>MID(Table3[[#This Row],[تاریخ]],5,2)</f>
        <v>09</v>
      </c>
    </row>
    <row r="1001" spans="2:6" x14ac:dyDescent="0.25">
      <c r="B1001" s="5">
        <v>13990924</v>
      </c>
      <c r="C1001" s="61">
        <f>MATCH(Table3[[#This Row],[تاریخ]],Table3[تاریخ],0)</f>
        <v>1000</v>
      </c>
      <c r="D1001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1001" s="61" t="str">
        <f>LEFT(Table3[[#This Row],[تاریخ]],4)</f>
        <v>1399</v>
      </c>
      <c r="F1001" s="61" t="str">
        <f>MID(Table3[[#This Row],[تاریخ]],5,2)</f>
        <v>09</v>
      </c>
    </row>
    <row r="1002" spans="2:6" x14ac:dyDescent="0.25">
      <c r="B1002" s="5">
        <v>13990925</v>
      </c>
      <c r="C1002" s="61">
        <f>MATCH(Table3[[#This Row],[تاریخ]],Table3[تاریخ],0)</f>
        <v>1001</v>
      </c>
      <c r="D1002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1002" s="61" t="str">
        <f>LEFT(Table3[[#This Row],[تاریخ]],4)</f>
        <v>1399</v>
      </c>
      <c r="F1002" s="61" t="str">
        <f>MID(Table3[[#This Row],[تاریخ]],5,2)</f>
        <v>09</v>
      </c>
    </row>
    <row r="1003" spans="2:6" x14ac:dyDescent="0.25">
      <c r="B1003" s="5">
        <v>13990926</v>
      </c>
      <c r="C1003" s="61">
        <f>MATCH(Table3[[#This Row],[تاریخ]],Table3[تاریخ],0)</f>
        <v>1002</v>
      </c>
      <c r="D1003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1003" s="61" t="str">
        <f>LEFT(Table3[[#This Row],[تاریخ]],4)</f>
        <v>1399</v>
      </c>
      <c r="F1003" s="61" t="str">
        <f>MID(Table3[[#This Row],[تاریخ]],5,2)</f>
        <v>09</v>
      </c>
    </row>
    <row r="1004" spans="2:6" x14ac:dyDescent="0.25">
      <c r="B1004" s="5">
        <v>13990927</v>
      </c>
      <c r="C1004" s="61">
        <f>MATCH(Table3[[#This Row],[تاریخ]],Table3[تاریخ],0)</f>
        <v>1003</v>
      </c>
      <c r="D1004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1004" s="61" t="str">
        <f>LEFT(Table3[[#This Row],[تاریخ]],4)</f>
        <v>1399</v>
      </c>
      <c r="F1004" s="61" t="str">
        <f>MID(Table3[[#This Row],[تاریخ]],5,2)</f>
        <v>09</v>
      </c>
    </row>
    <row r="1005" spans="2:6" x14ac:dyDescent="0.25">
      <c r="B1005" s="5">
        <v>13990928</v>
      </c>
      <c r="C1005" s="61">
        <f>MATCH(Table3[[#This Row],[تاریخ]],Table3[تاریخ],0)</f>
        <v>1004</v>
      </c>
      <c r="D1005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1005" s="61" t="str">
        <f>LEFT(Table3[[#This Row],[تاریخ]],4)</f>
        <v>1399</v>
      </c>
      <c r="F1005" s="61" t="str">
        <f>MID(Table3[[#This Row],[تاریخ]],5,2)</f>
        <v>09</v>
      </c>
    </row>
    <row r="1006" spans="2:6" x14ac:dyDescent="0.25">
      <c r="B1006" s="5">
        <v>13990929</v>
      </c>
      <c r="C1006" s="61">
        <f>MATCH(Table3[[#This Row],[تاریخ]],Table3[تاریخ],0)</f>
        <v>1005</v>
      </c>
      <c r="D1006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1006" s="61" t="str">
        <f>LEFT(Table3[[#This Row],[تاریخ]],4)</f>
        <v>1399</v>
      </c>
      <c r="F1006" s="61" t="str">
        <f>MID(Table3[[#This Row],[تاریخ]],5,2)</f>
        <v>09</v>
      </c>
    </row>
    <row r="1007" spans="2:6" x14ac:dyDescent="0.25">
      <c r="B1007" s="5">
        <v>13990930</v>
      </c>
      <c r="C1007" s="61">
        <f>MATCH(Table3[[#This Row],[تاریخ]],Table3[تاریخ],0)</f>
        <v>1006</v>
      </c>
      <c r="D1007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1007" s="61" t="str">
        <f>LEFT(Table3[[#This Row],[تاریخ]],4)</f>
        <v>1399</v>
      </c>
      <c r="F1007" s="61" t="str">
        <f>MID(Table3[[#This Row],[تاریخ]],5,2)</f>
        <v>09</v>
      </c>
    </row>
    <row r="1008" spans="2:6" x14ac:dyDescent="0.25">
      <c r="B1008" s="5">
        <v>13991001</v>
      </c>
      <c r="C1008" s="61">
        <f>MATCH(Table3[[#This Row],[تاریخ]],Table3[تاریخ],0)</f>
        <v>1007</v>
      </c>
      <c r="D1008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1008" s="61" t="str">
        <f>LEFT(Table3[[#This Row],[تاریخ]],4)</f>
        <v>1399</v>
      </c>
      <c r="F1008" s="61" t="str">
        <f>MID(Table3[[#This Row],[تاریخ]],5,2)</f>
        <v>10</v>
      </c>
    </row>
    <row r="1009" spans="2:6" x14ac:dyDescent="0.25">
      <c r="B1009" s="5">
        <v>13991002</v>
      </c>
      <c r="C1009" s="61">
        <f>MATCH(Table3[[#This Row],[تاریخ]],Table3[تاریخ],0)</f>
        <v>1008</v>
      </c>
      <c r="D1009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1009" s="61" t="str">
        <f>LEFT(Table3[[#This Row],[تاریخ]],4)</f>
        <v>1399</v>
      </c>
      <c r="F1009" s="61" t="str">
        <f>MID(Table3[[#This Row],[تاریخ]],5,2)</f>
        <v>10</v>
      </c>
    </row>
    <row r="1010" spans="2:6" x14ac:dyDescent="0.25">
      <c r="B1010" s="5">
        <v>13991003</v>
      </c>
      <c r="C1010" s="61">
        <f>MATCH(Table3[[#This Row],[تاریخ]],Table3[تاریخ],0)</f>
        <v>1009</v>
      </c>
      <c r="D1010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1010" s="61" t="str">
        <f>LEFT(Table3[[#This Row],[تاریخ]],4)</f>
        <v>1399</v>
      </c>
      <c r="F1010" s="61" t="str">
        <f>MID(Table3[[#This Row],[تاریخ]],5,2)</f>
        <v>10</v>
      </c>
    </row>
    <row r="1011" spans="2:6" x14ac:dyDescent="0.25">
      <c r="B1011" s="5">
        <v>13991004</v>
      </c>
      <c r="C1011" s="61">
        <f>MATCH(Table3[[#This Row],[تاریخ]],Table3[تاریخ],0)</f>
        <v>1010</v>
      </c>
      <c r="D1011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1011" s="61" t="str">
        <f>LEFT(Table3[[#This Row],[تاریخ]],4)</f>
        <v>1399</v>
      </c>
      <c r="F1011" s="61" t="str">
        <f>MID(Table3[[#This Row],[تاریخ]],5,2)</f>
        <v>10</v>
      </c>
    </row>
    <row r="1012" spans="2:6" x14ac:dyDescent="0.25">
      <c r="B1012" s="5">
        <v>13991005</v>
      </c>
      <c r="C1012" s="61">
        <f>MATCH(Table3[[#This Row],[تاریخ]],Table3[تاریخ],0)</f>
        <v>1011</v>
      </c>
      <c r="D1012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1012" s="61" t="str">
        <f>LEFT(Table3[[#This Row],[تاریخ]],4)</f>
        <v>1399</v>
      </c>
      <c r="F1012" s="61" t="str">
        <f>MID(Table3[[#This Row],[تاریخ]],5,2)</f>
        <v>10</v>
      </c>
    </row>
    <row r="1013" spans="2:6" x14ac:dyDescent="0.25">
      <c r="B1013" s="5">
        <v>13991006</v>
      </c>
      <c r="C1013" s="61">
        <f>MATCH(Table3[[#This Row],[تاریخ]],Table3[تاریخ],0)</f>
        <v>1012</v>
      </c>
      <c r="D1013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1013" s="61" t="str">
        <f>LEFT(Table3[[#This Row],[تاریخ]],4)</f>
        <v>1399</v>
      </c>
      <c r="F1013" s="61" t="str">
        <f>MID(Table3[[#This Row],[تاریخ]],5,2)</f>
        <v>10</v>
      </c>
    </row>
    <row r="1014" spans="2:6" x14ac:dyDescent="0.25">
      <c r="B1014" s="5">
        <v>13991007</v>
      </c>
      <c r="C1014" s="61">
        <f>MATCH(Table3[[#This Row],[تاریخ]],Table3[تاریخ],0)</f>
        <v>1013</v>
      </c>
      <c r="D1014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1014" s="61" t="str">
        <f>LEFT(Table3[[#This Row],[تاریخ]],4)</f>
        <v>1399</v>
      </c>
      <c r="F1014" s="61" t="str">
        <f>MID(Table3[[#This Row],[تاریخ]],5,2)</f>
        <v>10</v>
      </c>
    </row>
    <row r="1015" spans="2:6" x14ac:dyDescent="0.25">
      <c r="B1015" s="5">
        <v>13991008</v>
      </c>
      <c r="C1015" s="61">
        <f>MATCH(Table3[[#This Row],[تاریخ]],Table3[تاریخ],0)</f>
        <v>1014</v>
      </c>
      <c r="D1015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1015" s="61" t="str">
        <f>LEFT(Table3[[#This Row],[تاریخ]],4)</f>
        <v>1399</v>
      </c>
      <c r="F1015" s="61" t="str">
        <f>MID(Table3[[#This Row],[تاریخ]],5,2)</f>
        <v>10</v>
      </c>
    </row>
    <row r="1016" spans="2:6" x14ac:dyDescent="0.25">
      <c r="B1016" s="5">
        <v>13991009</v>
      </c>
      <c r="C1016" s="61">
        <f>MATCH(Table3[[#This Row],[تاریخ]],Table3[تاریخ],0)</f>
        <v>1015</v>
      </c>
      <c r="D1016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1016" s="61" t="str">
        <f>LEFT(Table3[[#This Row],[تاریخ]],4)</f>
        <v>1399</v>
      </c>
      <c r="F1016" s="61" t="str">
        <f>MID(Table3[[#This Row],[تاریخ]],5,2)</f>
        <v>10</v>
      </c>
    </row>
    <row r="1017" spans="2:6" x14ac:dyDescent="0.25">
      <c r="B1017" s="5">
        <v>13991010</v>
      </c>
      <c r="C1017" s="61">
        <f>MATCH(Table3[[#This Row],[تاریخ]],Table3[تاریخ],0)</f>
        <v>1016</v>
      </c>
      <c r="D1017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1017" s="61" t="str">
        <f>LEFT(Table3[[#This Row],[تاریخ]],4)</f>
        <v>1399</v>
      </c>
      <c r="F1017" s="61" t="str">
        <f>MID(Table3[[#This Row],[تاریخ]],5,2)</f>
        <v>10</v>
      </c>
    </row>
    <row r="1018" spans="2:6" x14ac:dyDescent="0.25">
      <c r="B1018" s="5">
        <v>13991011</v>
      </c>
      <c r="C1018" s="61">
        <f>MATCH(Table3[[#This Row],[تاریخ]],Table3[تاریخ],0)</f>
        <v>1017</v>
      </c>
      <c r="D1018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1018" s="61" t="str">
        <f>LEFT(Table3[[#This Row],[تاریخ]],4)</f>
        <v>1399</v>
      </c>
      <c r="F1018" s="61" t="str">
        <f>MID(Table3[[#This Row],[تاریخ]],5,2)</f>
        <v>10</v>
      </c>
    </row>
    <row r="1019" spans="2:6" x14ac:dyDescent="0.25">
      <c r="B1019" s="5">
        <v>13991012</v>
      </c>
      <c r="C1019" s="61">
        <f>MATCH(Table3[[#This Row],[تاریخ]],Table3[تاریخ],0)</f>
        <v>1018</v>
      </c>
      <c r="D1019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1019" s="61" t="str">
        <f>LEFT(Table3[[#This Row],[تاریخ]],4)</f>
        <v>1399</v>
      </c>
      <c r="F1019" s="61" t="str">
        <f>MID(Table3[[#This Row],[تاریخ]],5,2)</f>
        <v>10</v>
      </c>
    </row>
    <row r="1020" spans="2:6" x14ac:dyDescent="0.25">
      <c r="B1020" s="5">
        <v>13991013</v>
      </c>
      <c r="C1020" s="61">
        <f>MATCH(Table3[[#This Row],[تاریخ]],Table3[تاریخ],0)</f>
        <v>1019</v>
      </c>
      <c r="D1020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1020" s="61" t="str">
        <f>LEFT(Table3[[#This Row],[تاریخ]],4)</f>
        <v>1399</v>
      </c>
      <c r="F1020" s="61" t="str">
        <f>MID(Table3[[#This Row],[تاریخ]],5,2)</f>
        <v>10</v>
      </c>
    </row>
    <row r="1021" spans="2:6" x14ac:dyDescent="0.25">
      <c r="B1021" s="5">
        <v>13991014</v>
      </c>
      <c r="C1021" s="61">
        <f>MATCH(Table3[[#This Row],[تاریخ]],Table3[تاریخ],0)</f>
        <v>1020</v>
      </c>
      <c r="D1021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1021" s="61" t="str">
        <f>LEFT(Table3[[#This Row],[تاریخ]],4)</f>
        <v>1399</v>
      </c>
      <c r="F1021" s="61" t="str">
        <f>MID(Table3[[#This Row],[تاریخ]],5,2)</f>
        <v>10</v>
      </c>
    </row>
    <row r="1022" spans="2:6" x14ac:dyDescent="0.25">
      <c r="B1022" s="5">
        <v>13991015</v>
      </c>
      <c r="C1022" s="61">
        <f>MATCH(Table3[[#This Row],[تاریخ]],Table3[تاریخ],0)</f>
        <v>1021</v>
      </c>
      <c r="D1022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1022" s="61" t="str">
        <f>LEFT(Table3[[#This Row],[تاریخ]],4)</f>
        <v>1399</v>
      </c>
      <c r="F1022" s="61" t="str">
        <f>MID(Table3[[#This Row],[تاریخ]],5,2)</f>
        <v>10</v>
      </c>
    </row>
    <row r="1023" spans="2:6" x14ac:dyDescent="0.25">
      <c r="B1023" s="5">
        <v>13991016</v>
      </c>
      <c r="C1023" s="61">
        <f>MATCH(Table3[[#This Row],[تاریخ]],Table3[تاریخ],0)</f>
        <v>1022</v>
      </c>
      <c r="D1023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1023" s="61" t="str">
        <f>LEFT(Table3[[#This Row],[تاریخ]],4)</f>
        <v>1399</v>
      </c>
      <c r="F1023" s="61" t="str">
        <f>MID(Table3[[#This Row],[تاریخ]],5,2)</f>
        <v>10</v>
      </c>
    </row>
    <row r="1024" spans="2:6" x14ac:dyDescent="0.25">
      <c r="B1024" s="5">
        <v>13991017</v>
      </c>
      <c r="C1024" s="61">
        <f>MATCH(Table3[[#This Row],[تاریخ]],Table3[تاریخ],0)</f>
        <v>1023</v>
      </c>
      <c r="D1024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1024" s="61" t="str">
        <f>LEFT(Table3[[#This Row],[تاریخ]],4)</f>
        <v>1399</v>
      </c>
      <c r="F1024" s="61" t="str">
        <f>MID(Table3[[#This Row],[تاریخ]],5,2)</f>
        <v>10</v>
      </c>
    </row>
    <row r="1025" spans="2:6" x14ac:dyDescent="0.25">
      <c r="B1025" s="5">
        <v>13991018</v>
      </c>
      <c r="C1025" s="61">
        <f>MATCH(Table3[[#This Row],[تاریخ]],Table3[تاریخ],0)</f>
        <v>1024</v>
      </c>
      <c r="D1025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1025" s="61" t="str">
        <f>LEFT(Table3[[#This Row],[تاریخ]],4)</f>
        <v>1399</v>
      </c>
      <c r="F1025" s="61" t="str">
        <f>MID(Table3[[#This Row],[تاریخ]],5,2)</f>
        <v>10</v>
      </c>
    </row>
    <row r="1026" spans="2:6" x14ac:dyDescent="0.25">
      <c r="B1026" s="5">
        <v>13991019</v>
      </c>
      <c r="C1026" s="61">
        <f>MATCH(Table3[[#This Row],[تاریخ]],Table3[تاریخ],0)</f>
        <v>1025</v>
      </c>
      <c r="D1026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1026" s="61" t="str">
        <f>LEFT(Table3[[#This Row],[تاریخ]],4)</f>
        <v>1399</v>
      </c>
      <c r="F1026" s="61" t="str">
        <f>MID(Table3[[#This Row],[تاریخ]],5,2)</f>
        <v>10</v>
      </c>
    </row>
    <row r="1027" spans="2:6" x14ac:dyDescent="0.25">
      <c r="B1027" s="5">
        <v>13991020</v>
      </c>
      <c r="C1027" s="61">
        <f>MATCH(Table3[[#This Row],[تاریخ]],Table3[تاریخ],0)</f>
        <v>1026</v>
      </c>
      <c r="D1027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1027" s="61" t="str">
        <f>LEFT(Table3[[#This Row],[تاریخ]],4)</f>
        <v>1399</v>
      </c>
      <c r="F1027" s="61" t="str">
        <f>MID(Table3[[#This Row],[تاریخ]],5,2)</f>
        <v>10</v>
      </c>
    </row>
    <row r="1028" spans="2:6" x14ac:dyDescent="0.25">
      <c r="B1028" s="5">
        <v>13991021</v>
      </c>
      <c r="C1028" s="61">
        <f>MATCH(Table3[[#This Row],[تاریخ]],Table3[تاریخ],0)</f>
        <v>1027</v>
      </c>
      <c r="D1028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1028" s="61" t="str">
        <f>LEFT(Table3[[#This Row],[تاریخ]],4)</f>
        <v>1399</v>
      </c>
      <c r="F1028" s="61" t="str">
        <f>MID(Table3[[#This Row],[تاریخ]],5,2)</f>
        <v>10</v>
      </c>
    </row>
    <row r="1029" spans="2:6" x14ac:dyDescent="0.25">
      <c r="B1029" s="5">
        <v>13991022</v>
      </c>
      <c r="C1029" s="61">
        <f>MATCH(Table3[[#This Row],[تاریخ]],Table3[تاریخ],0)</f>
        <v>1028</v>
      </c>
      <c r="D1029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1029" s="61" t="str">
        <f>LEFT(Table3[[#This Row],[تاریخ]],4)</f>
        <v>1399</v>
      </c>
      <c r="F1029" s="61" t="str">
        <f>MID(Table3[[#This Row],[تاریخ]],5,2)</f>
        <v>10</v>
      </c>
    </row>
    <row r="1030" spans="2:6" x14ac:dyDescent="0.25">
      <c r="B1030" s="5">
        <v>13991023</v>
      </c>
      <c r="C1030" s="61">
        <f>MATCH(Table3[[#This Row],[تاریخ]],Table3[تاریخ],0)</f>
        <v>1029</v>
      </c>
      <c r="D1030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1030" s="61" t="str">
        <f>LEFT(Table3[[#This Row],[تاریخ]],4)</f>
        <v>1399</v>
      </c>
      <c r="F1030" s="61" t="str">
        <f>MID(Table3[[#This Row],[تاریخ]],5,2)</f>
        <v>10</v>
      </c>
    </row>
    <row r="1031" spans="2:6" x14ac:dyDescent="0.25">
      <c r="B1031" s="5">
        <v>13991024</v>
      </c>
      <c r="C1031" s="61">
        <f>MATCH(Table3[[#This Row],[تاریخ]],Table3[تاریخ],0)</f>
        <v>1030</v>
      </c>
      <c r="D1031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1031" s="61" t="str">
        <f>LEFT(Table3[[#This Row],[تاریخ]],4)</f>
        <v>1399</v>
      </c>
      <c r="F1031" s="61" t="str">
        <f>MID(Table3[[#This Row],[تاریخ]],5,2)</f>
        <v>10</v>
      </c>
    </row>
    <row r="1032" spans="2:6" x14ac:dyDescent="0.25">
      <c r="B1032" s="5">
        <v>13991025</v>
      </c>
      <c r="C1032" s="61">
        <f>MATCH(Table3[[#This Row],[تاریخ]],Table3[تاریخ],0)</f>
        <v>1031</v>
      </c>
      <c r="D1032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1032" s="61" t="str">
        <f>LEFT(Table3[[#This Row],[تاریخ]],4)</f>
        <v>1399</v>
      </c>
      <c r="F1032" s="61" t="str">
        <f>MID(Table3[[#This Row],[تاریخ]],5,2)</f>
        <v>10</v>
      </c>
    </row>
    <row r="1033" spans="2:6" x14ac:dyDescent="0.25">
      <c r="B1033" s="5">
        <v>13991026</v>
      </c>
      <c r="C1033" s="61">
        <f>MATCH(Table3[[#This Row],[تاریخ]],Table3[تاریخ],0)</f>
        <v>1032</v>
      </c>
      <c r="D1033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1033" s="61" t="str">
        <f>LEFT(Table3[[#This Row],[تاریخ]],4)</f>
        <v>1399</v>
      </c>
      <c r="F1033" s="61" t="str">
        <f>MID(Table3[[#This Row],[تاریخ]],5,2)</f>
        <v>10</v>
      </c>
    </row>
    <row r="1034" spans="2:6" x14ac:dyDescent="0.25">
      <c r="B1034" s="5">
        <v>13991027</v>
      </c>
      <c r="C1034" s="61">
        <f>MATCH(Table3[[#This Row],[تاریخ]],Table3[تاریخ],0)</f>
        <v>1033</v>
      </c>
      <c r="D1034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1034" s="61" t="str">
        <f>LEFT(Table3[[#This Row],[تاریخ]],4)</f>
        <v>1399</v>
      </c>
      <c r="F1034" s="61" t="str">
        <f>MID(Table3[[#This Row],[تاریخ]],5,2)</f>
        <v>10</v>
      </c>
    </row>
    <row r="1035" spans="2:6" x14ac:dyDescent="0.25">
      <c r="B1035" s="5">
        <v>13991028</v>
      </c>
      <c r="C1035" s="61">
        <f>MATCH(Table3[[#This Row],[تاریخ]],Table3[تاریخ],0)</f>
        <v>1034</v>
      </c>
      <c r="D1035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1035" s="61" t="str">
        <f>LEFT(Table3[[#This Row],[تاریخ]],4)</f>
        <v>1399</v>
      </c>
      <c r="F1035" s="61" t="str">
        <f>MID(Table3[[#This Row],[تاریخ]],5,2)</f>
        <v>10</v>
      </c>
    </row>
    <row r="1036" spans="2:6" x14ac:dyDescent="0.25">
      <c r="B1036" s="5">
        <v>13991029</v>
      </c>
      <c r="C1036" s="61">
        <f>MATCH(Table3[[#This Row],[تاریخ]],Table3[تاریخ],0)</f>
        <v>1035</v>
      </c>
      <c r="D1036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1036" s="61" t="str">
        <f>LEFT(Table3[[#This Row],[تاریخ]],4)</f>
        <v>1399</v>
      </c>
      <c r="F1036" s="61" t="str">
        <f>MID(Table3[[#This Row],[تاریخ]],5,2)</f>
        <v>10</v>
      </c>
    </row>
    <row r="1037" spans="2:6" x14ac:dyDescent="0.25">
      <c r="B1037" s="5">
        <v>13991030</v>
      </c>
      <c r="C1037" s="61">
        <f>MATCH(Table3[[#This Row],[تاریخ]],Table3[تاریخ],0)</f>
        <v>1036</v>
      </c>
      <c r="D1037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1037" s="61" t="str">
        <f>LEFT(Table3[[#This Row],[تاریخ]],4)</f>
        <v>1399</v>
      </c>
      <c r="F1037" s="61" t="str">
        <f>MID(Table3[[#This Row],[تاریخ]],5,2)</f>
        <v>10</v>
      </c>
    </row>
    <row r="1038" spans="2:6" x14ac:dyDescent="0.25">
      <c r="B1038" s="5">
        <v>13991101</v>
      </c>
      <c r="C1038" s="61">
        <f>MATCH(Table3[[#This Row],[تاریخ]],Table3[تاریخ],0)</f>
        <v>1037</v>
      </c>
      <c r="D1038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1038" s="61" t="str">
        <f>LEFT(Table3[[#This Row],[تاریخ]],4)</f>
        <v>1399</v>
      </c>
      <c r="F1038" s="61" t="str">
        <f>MID(Table3[[#This Row],[تاریخ]],5,2)</f>
        <v>11</v>
      </c>
    </row>
    <row r="1039" spans="2:6" x14ac:dyDescent="0.25">
      <c r="B1039" s="5">
        <v>13991102</v>
      </c>
      <c r="C1039" s="61">
        <f>MATCH(Table3[[#This Row],[تاریخ]],Table3[تاریخ],0)</f>
        <v>1038</v>
      </c>
      <c r="D1039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1039" s="61" t="str">
        <f>LEFT(Table3[[#This Row],[تاریخ]],4)</f>
        <v>1399</v>
      </c>
      <c r="F1039" s="61" t="str">
        <f>MID(Table3[[#This Row],[تاریخ]],5,2)</f>
        <v>11</v>
      </c>
    </row>
    <row r="1040" spans="2:6" x14ac:dyDescent="0.25">
      <c r="B1040" s="5">
        <v>13991103</v>
      </c>
      <c r="C1040" s="61">
        <f>MATCH(Table3[[#This Row],[تاریخ]],Table3[تاریخ],0)</f>
        <v>1039</v>
      </c>
      <c r="D1040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1040" s="61" t="str">
        <f>LEFT(Table3[[#This Row],[تاریخ]],4)</f>
        <v>1399</v>
      </c>
      <c r="F1040" s="61" t="str">
        <f>MID(Table3[[#This Row],[تاریخ]],5,2)</f>
        <v>11</v>
      </c>
    </row>
    <row r="1041" spans="2:6" x14ac:dyDescent="0.25">
      <c r="B1041" s="5">
        <v>13991104</v>
      </c>
      <c r="C1041" s="61">
        <f>MATCH(Table3[[#This Row],[تاریخ]],Table3[تاریخ],0)</f>
        <v>1040</v>
      </c>
      <c r="D1041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1041" s="61" t="str">
        <f>LEFT(Table3[[#This Row],[تاریخ]],4)</f>
        <v>1399</v>
      </c>
      <c r="F1041" s="61" t="str">
        <f>MID(Table3[[#This Row],[تاریخ]],5,2)</f>
        <v>11</v>
      </c>
    </row>
    <row r="1042" spans="2:6" x14ac:dyDescent="0.25">
      <c r="B1042" s="5">
        <v>13991105</v>
      </c>
      <c r="C1042" s="61">
        <f>MATCH(Table3[[#This Row],[تاریخ]],Table3[تاریخ],0)</f>
        <v>1041</v>
      </c>
      <c r="D1042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1042" s="61" t="str">
        <f>LEFT(Table3[[#This Row],[تاریخ]],4)</f>
        <v>1399</v>
      </c>
      <c r="F1042" s="61" t="str">
        <f>MID(Table3[[#This Row],[تاریخ]],5,2)</f>
        <v>11</v>
      </c>
    </row>
    <row r="1043" spans="2:6" x14ac:dyDescent="0.25">
      <c r="B1043" s="5">
        <v>13991106</v>
      </c>
      <c r="C1043" s="61">
        <f>MATCH(Table3[[#This Row],[تاریخ]],Table3[تاریخ],0)</f>
        <v>1042</v>
      </c>
      <c r="D1043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1043" s="61" t="str">
        <f>LEFT(Table3[[#This Row],[تاریخ]],4)</f>
        <v>1399</v>
      </c>
      <c r="F1043" s="61" t="str">
        <f>MID(Table3[[#This Row],[تاریخ]],5,2)</f>
        <v>11</v>
      </c>
    </row>
    <row r="1044" spans="2:6" x14ac:dyDescent="0.25">
      <c r="B1044" s="5">
        <v>13991107</v>
      </c>
      <c r="C1044" s="61">
        <f>MATCH(Table3[[#This Row],[تاریخ]],Table3[تاریخ],0)</f>
        <v>1043</v>
      </c>
      <c r="D1044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1044" s="61" t="str">
        <f>LEFT(Table3[[#This Row],[تاریخ]],4)</f>
        <v>1399</v>
      </c>
      <c r="F1044" s="61" t="str">
        <f>MID(Table3[[#This Row],[تاریخ]],5,2)</f>
        <v>11</v>
      </c>
    </row>
    <row r="1045" spans="2:6" x14ac:dyDescent="0.25">
      <c r="B1045" s="5">
        <v>13991108</v>
      </c>
      <c r="C1045" s="61">
        <f>MATCH(Table3[[#This Row],[تاریخ]],Table3[تاریخ],0)</f>
        <v>1044</v>
      </c>
      <c r="D1045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1045" s="61" t="str">
        <f>LEFT(Table3[[#This Row],[تاریخ]],4)</f>
        <v>1399</v>
      </c>
      <c r="F1045" s="61" t="str">
        <f>MID(Table3[[#This Row],[تاریخ]],5,2)</f>
        <v>11</v>
      </c>
    </row>
    <row r="1046" spans="2:6" x14ac:dyDescent="0.25">
      <c r="B1046" s="5">
        <v>13991109</v>
      </c>
      <c r="C1046" s="61">
        <f>MATCH(Table3[[#This Row],[تاریخ]],Table3[تاریخ],0)</f>
        <v>1045</v>
      </c>
      <c r="D1046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1046" s="61" t="str">
        <f>LEFT(Table3[[#This Row],[تاریخ]],4)</f>
        <v>1399</v>
      </c>
      <c r="F1046" s="61" t="str">
        <f>MID(Table3[[#This Row],[تاریخ]],5,2)</f>
        <v>11</v>
      </c>
    </row>
    <row r="1047" spans="2:6" x14ac:dyDescent="0.25">
      <c r="B1047" s="5">
        <v>13991110</v>
      </c>
      <c r="C1047" s="61">
        <f>MATCH(Table3[[#This Row],[تاریخ]],Table3[تاریخ],0)</f>
        <v>1046</v>
      </c>
      <c r="D1047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1047" s="61" t="str">
        <f>LEFT(Table3[[#This Row],[تاریخ]],4)</f>
        <v>1399</v>
      </c>
      <c r="F1047" s="61" t="str">
        <f>MID(Table3[[#This Row],[تاریخ]],5,2)</f>
        <v>11</v>
      </c>
    </row>
    <row r="1048" spans="2:6" x14ac:dyDescent="0.25">
      <c r="B1048" s="5">
        <v>13991111</v>
      </c>
      <c r="C1048" s="61">
        <f>MATCH(Table3[[#This Row],[تاریخ]],Table3[تاریخ],0)</f>
        <v>1047</v>
      </c>
      <c r="D1048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1048" s="61" t="str">
        <f>LEFT(Table3[[#This Row],[تاریخ]],4)</f>
        <v>1399</v>
      </c>
      <c r="F1048" s="61" t="str">
        <f>MID(Table3[[#This Row],[تاریخ]],5,2)</f>
        <v>11</v>
      </c>
    </row>
    <row r="1049" spans="2:6" x14ac:dyDescent="0.25">
      <c r="B1049" s="5">
        <v>13991112</v>
      </c>
      <c r="C1049" s="61">
        <f>MATCH(Table3[[#This Row],[تاریخ]],Table3[تاریخ],0)</f>
        <v>1048</v>
      </c>
      <c r="D1049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1049" s="61" t="str">
        <f>LEFT(Table3[[#This Row],[تاریخ]],4)</f>
        <v>1399</v>
      </c>
      <c r="F1049" s="61" t="str">
        <f>MID(Table3[[#This Row],[تاریخ]],5,2)</f>
        <v>11</v>
      </c>
    </row>
    <row r="1050" spans="2:6" x14ac:dyDescent="0.25">
      <c r="B1050" s="5">
        <v>13991113</v>
      </c>
      <c r="C1050" s="61">
        <f>MATCH(Table3[[#This Row],[تاریخ]],Table3[تاریخ],0)</f>
        <v>1049</v>
      </c>
      <c r="D1050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1050" s="61" t="str">
        <f>LEFT(Table3[[#This Row],[تاریخ]],4)</f>
        <v>1399</v>
      </c>
      <c r="F1050" s="61" t="str">
        <f>MID(Table3[[#This Row],[تاریخ]],5,2)</f>
        <v>11</v>
      </c>
    </row>
    <row r="1051" spans="2:6" x14ac:dyDescent="0.25">
      <c r="B1051" s="5">
        <v>13991114</v>
      </c>
      <c r="C1051" s="61">
        <f>MATCH(Table3[[#This Row],[تاریخ]],Table3[تاریخ],0)</f>
        <v>1050</v>
      </c>
      <c r="D1051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1051" s="61" t="str">
        <f>LEFT(Table3[[#This Row],[تاریخ]],4)</f>
        <v>1399</v>
      </c>
      <c r="F1051" s="61" t="str">
        <f>MID(Table3[[#This Row],[تاریخ]],5,2)</f>
        <v>11</v>
      </c>
    </row>
    <row r="1052" spans="2:6" x14ac:dyDescent="0.25">
      <c r="B1052" s="5">
        <v>13991115</v>
      </c>
      <c r="C1052" s="61">
        <f>MATCH(Table3[[#This Row],[تاریخ]],Table3[تاریخ],0)</f>
        <v>1051</v>
      </c>
      <c r="D1052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1052" s="61" t="str">
        <f>LEFT(Table3[[#This Row],[تاریخ]],4)</f>
        <v>1399</v>
      </c>
      <c r="F1052" s="61" t="str">
        <f>MID(Table3[[#This Row],[تاریخ]],5,2)</f>
        <v>11</v>
      </c>
    </row>
    <row r="1053" spans="2:6" x14ac:dyDescent="0.25">
      <c r="B1053" s="5">
        <v>13991116</v>
      </c>
      <c r="C1053" s="61">
        <f>MATCH(Table3[[#This Row],[تاریخ]],Table3[تاریخ],0)</f>
        <v>1052</v>
      </c>
      <c r="D1053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1053" s="61" t="str">
        <f>LEFT(Table3[[#This Row],[تاریخ]],4)</f>
        <v>1399</v>
      </c>
      <c r="F1053" s="61" t="str">
        <f>MID(Table3[[#This Row],[تاریخ]],5,2)</f>
        <v>11</v>
      </c>
    </row>
    <row r="1054" spans="2:6" x14ac:dyDescent="0.25">
      <c r="B1054" s="5">
        <v>13991117</v>
      </c>
      <c r="C1054" s="61">
        <f>MATCH(Table3[[#This Row],[تاریخ]],Table3[تاریخ],0)</f>
        <v>1053</v>
      </c>
      <c r="D1054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1054" s="61" t="str">
        <f>LEFT(Table3[[#This Row],[تاریخ]],4)</f>
        <v>1399</v>
      </c>
      <c r="F1054" s="61" t="str">
        <f>MID(Table3[[#This Row],[تاریخ]],5,2)</f>
        <v>11</v>
      </c>
    </row>
    <row r="1055" spans="2:6" x14ac:dyDescent="0.25">
      <c r="B1055" s="5">
        <v>13991118</v>
      </c>
      <c r="C1055" s="61">
        <f>MATCH(Table3[[#This Row],[تاریخ]],Table3[تاریخ],0)</f>
        <v>1054</v>
      </c>
      <c r="D1055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1055" s="61" t="str">
        <f>LEFT(Table3[[#This Row],[تاریخ]],4)</f>
        <v>1399</v>
      </c>
      <c r="F1055" s="61" t="str">
        <f>MID(Table3[[#This Row],[تاریخ]],5,2)</f>
        <v>11</v>
      </c>
    </row>
    <row r="1056" spans="2:6" x14ac:dyDescent="0.25">
      <c r="B1056" s="5">
        <v>13991119</v>
      </c>
      <c r="C1056" s="61">
        <f>MATCH(Table3[[#This Row],[تاریخ]],Table3[تاریخ],0)</f>
        <v>1055</v>
      </c>
      <c r="D1056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1056" s="61" t="str">
        <f>LEFT(Table3[[#This Row],[تاریخ]],4)</f>
        <v>1399</v>
      </c>
      <c r="F1056" s="61" t="str">
        <f>MID(Table3[[#This Row],[تاریخ]],5,2)</f>
        <v>11</v>
      </c>
    </row>
    <row r="1057" spans="2:6" x14ac:dyDescent="0.25">
      <c r="B1057" s="5">
        <v>13991120</v>
      </c>
      <c r="C1057" s="61">
        <f>MATCH(Table3[[#This Row],[تاریخ]],Table3[تاریخ],0)</f>
        <v>1056</v>
      </c>
      <c r="D1057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1057" s="61" t="str">
        <f>LEFT(Table3[[#This Row],[تاریخ]],4)</f>
        <v>1399</v>
      </c>
      <c r="F1057" s="61" t="str">
        <f>MID(Table3[[#This Row],[تاریخ]],5,2)</f>
        <v>11</v>
      </c>
    </row>
    <row r="1058" spans="2:6" x14ac:dyDescent="0.25">
      <c r="B1058" s="5">
        <v>13991121</v>
      </c>
      <c r="C1058" s="61">
        <f>MATCH(Table3[[#This Row],[تاریخ]],Table3[تاریخ],0)</f>
        <v>1057</v>
      </c>
      <c r="D1058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1058" s="61" t="str">
        <f>LEFT(Table3[[#This Row],[تاریخ]],4)</f>
        <v>1399</v>
      </c>
      <c r="F1058" s="61" t="str">
        <f>MID(Table3[[#This Row],[تاریخ]],5,2)</f>
        <v>11</v>
      </c>
    </row>
    <row r="1059" spans="2:6" x14ac:dyDescent="0.25">
      <c r="B1059" s="5">
        <v>13991122</v>
      </c>
      <c r="C1059" s="61">
        <f>MATCH(Table3[[#This Row],[تاریخ]],Table3[تاریخ],0)</f>
        <v>1058</v>
      </c>
      <c r="D1059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1059" s="61" t="str">
        <f>LEFT(Table3[[#This Row],[تاریخ]],4)</f>
        <v>1399</v>
      </c>
      <c r="F1059" s="61" t="str">
        <f>MID(Table3[[#This Row],[تاریخ]],5,2)</f>
        <v>11</v>
      </c>
    </row>
    <row r="1060" spans="2:6" x14ac:dyDescent="0.25">
      <c r="B1060" s="5">
        <v>13991123</v>
      </c>
      <c r="C1060" s="61">
        <f>MATCH(Table3[[#This Row],[تاریخ]],Table3[تاریخ],0)</f>
        <v>1059</v>
      </c>
      <c r="D1060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1060" s="61" t="str">
        <f>LEFT(Table3[[#This Row],[تاریخ]],4)</f>
        <v>1399</v>
      </c>
      <c r="F1060" s="61" t="str">
        <f>MID(Table3[[#This Row],[تاریخ]],5,2)</f>
        <v>11</v>
      </c>
    </row>
    <row r="1061" spans="2:6" x14ac:dyDescent="0.25">
      <c r="B1061" s="5">
        <v>13991124</v>
      </c>
      <c r="C1061" s="61">
        <f>MATCH(Table3[[#This Row],[تاریخ]],Table3[تاریخ],0)</f>
        <v>1060</v>
      </c>
      <c r="D1061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1061" s="61" t="str">
        <f>LEFT(Table3[[#This Row],[تاریخ]],4)</f>
        <v>1399</v>
      </c>
      <c r="F1061" s="61" t="str">
        <f>MID(Table3[[#This Row],[تاریخ]],5,2)</f>
        <v>11</v>
      </c>
    </row>
    <row r="1062" spans="2:6" x14ac:dyDescent="0.25">
      <c r="B1062" s="5">
        <v>13991125</v>
      </c>
      <c r="C1062" s="61">
        <f>MATCH(Table3[[#This Row],[تاریخ]],Table3[تاریخ],0)</f>
        <v>1061</v>
      </c>
      <c r="D1062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1062" s="61" t="str">
        <f>LEFT(Table3[[#This Row],[تاریخ]],4)</f>
        <v>1399</v>
      </c>
      <c r="F1062" s="61" t="str">
        <f>MID(Table3[[#This Row],[تاریخ]],5,2)</f>
        <v>11</v>
      </c>
    </row>
    <row r="1063" spans="2:6" x14ac:dyDescent="0.25">
      <c r="B1063" s="5">
        <v>13991126</v>
      </c>
      <c r="C1063" s="61">
        <f>MATCH(Table3[[#This Row],[تاریخ]],Table3[تاریخ],0)</f>
        <v>1062</v>
      </c>
      <c r="D1063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1063" s="61" t="str">
        <f>LEFT(Table3[[#This Row],[تاریخ]],4)</f>
        <v>1399</v>
      </c>
      <c r="F1063" s="61" t="str">
        <f>MID(Table3[[#This Row],[تاریخ]],5,2)</f>
        <v>11</v>
      </c>
    </row>
    <row r="1064" spans="2:6" x14ac:dyDescent="0.25">
      <c r="B1064" s="5">
        <v>13991127</v>
      </c>
      <c r="C1064" s="61">
        <f>MATCH(Table3[[#This Row],[تاریخ]],Table3[تاریخ],0)</f>
        <v>1063</v>
      </c>
      <c r="D1064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1064" s="61" t="str">
        <f>LEFT(Table3[[#This Row],[تاریخ]],4)</f>
        <v>1399</v>
      </c>
      <c r="F1064" s="61" t="str">
        <f>MID(Table3[[#This Row],[تاریخ]],5,2)</f>
        <v>11</v>
      </c>
    </row>
    <row r="1065" spans="2:6" x14ac:dyDescent="0.25">
      <c r="B1065" s="5">
        <v>13991128</v>
      </c>
      <c r="C1065" s="61">
        <f>MATCH(Table3[[#This Row],[تاریخ]],Table3[تاریخ],0)</f>
        <v>1064</v>
      </c>
      <c r="D1065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1065" s="61" t="str">
        <f>LEFT(Table3[[#This Row],[تاریخ]],4)</f>
        <v>1399</v>
      </c>
      <c r="F1065" s="61" t="str">
        <f>MID(Table3[[#This Row],[تاریخ]],5,2)</f>
        <v>11</v>
      </c>
    </row>
    <row r="1066" spans="2:6" x14ac:dyDescent="0.25">
      <c r="B1066" s="5">
        <v>13991129</v>
      </c>
      <c r="C1066" s="61">
        <f>MATCH(Table3[[#This Row],[تاریخ]],Table3[تاریخ],0)</f>
        <v>1065</v>
      </c>
      <c r="D1066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1066" s="61" t="str">
        <f>LEFT(Table3[[#This Row],[تاریخ]],4)</f>
        <v>1399</v>
      </c>
      <c r="F1066" s="61" t="str">
        <f>MID(Table3[[#This Row],[تاریخ]],5,2)</f>
        <v>11</v>
      </c>
    </row>
    <row r="1067" spans="2:6" x14ac:dyDescent="0.25">
      <c r="B1067" s="5">
        <v>13991130</v>
      </c>
      <c r="C1067" s="61">
        <f>MATCH(Table3[[#This Row],[تاریخ]],Table3[تاریخ],0)</f>
        <v>1066</v>
      </c>
      <c r="D1067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1067" s="61" t="str">
        <f>LEFT(Table3[[#This Row],[تاریخ]],4)</f>
        <v>1399</v>
      </c>
      <c r="F1067" s="61" t="str">
        <f>MID(Table3[[#This Row],[تاریخ]],5,2)</f>
        <v>11</v>
      </c>
    </row>
    <row r="1068" spans="2:6" x14ac:dyDescent="0.25">
      <c r="B1068" s="5">
        <v>13991201</v>
      </c>
      <c r="C1068" s="61">
        <f>MATCH(Table3[[#This Row],[تاریخ]],Table3[تاریخ],0)</f>
        <v>1067</v>
      </c>
      <c r="D1068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1068" s="61" t="str">
        <f>LEFT(Table3[[#This Row],[تاریخ]],4)</f>
        <v>1399</v>
      </c>
      <c r="F1068" s="61" t="str">
        <f>MID(Table3[[#This Row],[تاریخ]],5,2)</f>
        <v>12</v>
      </c>
    </row>
    <row r="1069" spans="2:6" x14ac:dyDescent="0.25">
      <c r="B1069" s="5">
        <v>13991202</v>
      </c>
      <c r="C1069" s="61">
        <f>MATCH(Table3[[#This Row],[تاریخ]],Table3[تاریخ],0)</f>
        <v>1068</v>
      </c>
      <c r="D1069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1069" s="61" t="str">
        <f>LEFT(Table3[[#This Row],[تاریخ]],4)</f>
        <v>1399</v>
      </c>
      <c r="F1069" s="61" t="str">
        <f>MID(Table3[[#This Row],[تاریخ]],5,2)</f>
        <v>12</v>
      </c>
    </row>
    <row r="1070" spans="2:6" x14ac:dyDescent="0.25">
      <c r="B1070" s="5">
        <v>13991203</v>
      </c>
      <c r="C1070" s="61">
        <f>MATCH(Table3[[#This Row],[تاریخ]],Table3[تاریخ],0)</f>
        <v>1069</v>
      </c>
      <c r="D1070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1070" s="61" t="str">
        <f>LEFT(Table3[[#This Row],[تاریخ]],4)</f>
        <v>1399</v>
      </c>
      <c r="F1070" s="61" t="str">
        <f>MID(Table3[[#This Row],[تاریخ]],5,2)</f>
        <v>12</v>
      </c>
    </row>
    <row r="1071" spans="2:6" x14ac:dyDescent="0.25">
      <c r="B1071" s="5">
        <v>13991204</v>
      </c>
      <c r="C1071" s="61">
        <f>MATCH(Table3[[#This Row],[تاریخ]],Table3[تاریخ],0)</f>
        <v>1070</v>
      </c>
      <c r="D1071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1071" s="61" t="str">
        <f>LEFT(Table3[[#This Row],[تاریخ]],4)</f>
        <v>1399</v>
      </c>
      <c r="F1071" s="61" t="str">
        <f>MID(Table3[[#This Row],[تاریخ]],5,2)</f>
        <v>12</v>
      </c>
    </row>
    <row r="1072" spans="2:6" x14ac:dyDescent="0.25">
      <c r="B1072" s="5">
        <v>13991205</v>
      </c>
      <c r="C1072" s="61">
        <f>MATCH(Table3[[#This Row],[تاریخ]],Table3[تاریخ],0)</f>
        <v>1071</v>
      </c>
      <c r="D1072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1072" s="61" t="str">
        <f>LEFT(Table3[[#This Row],[تاریخ]],4)</f>
        <v>1399</v>
      </c>
      <c r="F1072" s="61" t="str">
        <f>MID(Table3[[#This Row],[تاریخ]],5,2)</f>
        <v>12</v>
      </c>
    </row>
    <row r="1073" spans="2:6" x14ac:dyDescent="0.25">
      <c r="B1073" s="5">
        <v>13991206</v>
      </c>
      <c r="C1073" s="61">
        <f>MATCH(Table3[[#This Row],[تاریخ]],Table3[تاریخ],0)</f>
        <v>1072</v>
      </c>
      <c r="D1073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1073" s="61" t="str">
        <f>LEFT(Table3[[#This Row],[تاریخ]],4)</f>
        <v>1399</v>
      </c>
      <c r="F1073" s="61" t="str">
        <f>MID(Table3[[#This Row],[تاریخ]],5,2)</f>
        <v>12</v>
      </c>
    </row>
    <row r="1074" spans="2:6" x14ac:dyDescent="0.25">
      <c r="B1074" s="5">
        <v>13991207</v>
      </c>
      <c r="C1074" s="61">
        <f>MATCH(Table3[[#This Row],[تاریخ]],Table3[تاریخ],0)</f>
        <v>1073</v>
      </c>
      <c r="D1074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1074" s="61" t="str">
        <f>LEFT(Table3[[#This Row],[تاریخ]],4)</f>
        <v>1399</v>
      </c>
      <c r="F1074" s="61" t="str">
        <f>MID(Table3[[#This Row],[تاریخ]],5,2)</f>
        <v>12</v>
      </c>
    </row>
    <row r="1075" spans="2:6" x14ac:dyDescent="0.25">
      <c r="B1075" s="5">
        <v>13991208</v>
      </c>
      <c r="C1075" s="61">
        <f>MATCH(Table3[[#This Row],[تاریخ]],Table3[تاریخ],0)</f>
        <v>1074</v>
      </c>
      <c r="D1075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1075" s="61" t="str">
        <f>LEFT(Table3[[#This Row],[تاریخ]],4)</f>
        <v>1399</v>
      </c>
      <c r="F1075" s="61" t="str">
        <f>MID(Table3[[#This Row],[تاریخ]],5,2)</f>
        <v>12</v>
      </c>
    </row>
    <row r="1076" spans="2:6" x14ac:dyDescent="0.25">
      <c r="B1076" s="5">
        <v>13991209</v>
      </c>
      <c r="C1076" s="61">
        <f>MATCH(Table3[[#This Row],[تاریخ]],Table3[تاریخ],0)</f>
        <v>1075</v>
      </c>
      <c r="D1076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1076" s="61" t="str">
        <f>LEFT(Table3[[#This Row],[تاریخ]],4)</f>
        <v>1399</v>
      </c>
      <c r="F1076" s="61" t="str">
        <f>MID(Table3[[#This Row],[تاریخ]],5,2)</f>
        <v>12</v>
      </c>
    </row>
    <row r="1077" spans="2:6" x14ac:dyDescent="0.25">
      <c r="B1077" s="5">
        <v>13991210</v>
      </c>
      <c r="C1077" s="61">
        <f>MATCH(Table3[[#This Row],[تاریخ]],Table3[تاریخ],0)</f>
        <v>1076</v>
      </c>
      <c r="D1077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1077" s="61" t="str">
        <f>LEFT(Table3[[#This Row],[تاریخ]],4)</f>
        <v>1399</v>
      </c>
      <c r="F1077" s="61" t="str">
        <f>MID(Table3[[#This Row],[تاریخ]],5,2)</f>
        <v>12</v>
      </c>
    </row>
    <row r="1078" spans="2:6" x14ac:dyDescent="0.25">
      <c r="B1078" s="5">
        <v>13991211</v>
      </c>
      <c r="C1078" s="61">
        <f>MATCH(Table3[[#This Row],[تاریخ]],Table3[تاریخ],0)</f>
        <v>1077</v>
      </c>
      <c r="D1078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1078" s="61" t="str">
        <f>LEFT(Table3[[#This Row],[تاریخ]],4)</f>
        <v>1399</v>
      </c>
      <c r="F1078" s="61" t="str">
        <f>MID(Table3[[#This Row],[تاریخ]],5,2)</f>
        <v>12</v>
      </c>
    </row>
    <row r="1079" spans="2:6" x14ac:dyDescent="0.25">
      <c r="B1079" s="5">
        <v>13991212</v>
      </c>
      <c r="C1079" s="61">
        <f>MATCH(Table3[[#This Row],[تاریخ]],Table3[تاریخ],0)</f>
        <v>1078</v>
      </c>
      <c r="D1079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1079" s="61" t="str">
        <f>LEFT(Table3[[#This Row],[تاریخ]],4)</f>
        <v>1399</v>
      </c>
      <c r="F1079" s="61" t="str">
        <f>MID(Table3[[#This Row],[تاریخ]],5,2)</f>
        <v>12</v>
      </c>
    </row>
    <row r="1080" spans="2:6" x14ac:dyDescent="0.25">
      <c r="B1080" s="5">
        <v>13991213</v>
      </c>
      <c r="C1080" s="61">
        <f>MATCH(Table3[[#This Row],[تاریخ]],Table3[تاریخ],0)</f>
        <v>1079</v>
      </c>
      <c r="D1080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1080" s="61" t="str">
        <f>LEFT(Table3[[#This Row],[تاریخ]],4)</f>
        <v>1399</v>
      </c>
      <c r="F1080" s="61" t="str">
        <f>MID(Table3[[#This Row],[تاریخ]],5,2)</f>
        <v>12</v>
      </c>
    </row>
    <row r="1081" spans="2:6" x14ac:dyDescent="0.25">
      <c r="B1081" s="5">
        <v>13991214</v>
      </c>
      <c r="C1081" s="61">
        <f>MATCH(Table3[[#This Row],[تاریخ]],Table3[تاریخ],0)</f>
        <v>1080</v>
      </c>
      <c r="D1081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1081" s="61" t="str">
        <f>LEFT(Table3[[#This Row],[تاریخ]],4)</f>
        <v>1399</v>
      </c>
      <c r="F1081" s="61" t="str">
        <f>MID(Table3[[#This Row],[تاریخ]],5,2)</f>
        <v>12</v>
      </c>
    </row>
    <row r="1082" spans="2:6" x14ac:dyDescent="0.25">
      <c r="B1082" s="5">
        <v>13991215</v>
      </c>
      <c r="C1082" s="61">
        <f>MATCH(Table3[[#This Row],[تاریخ]],Table3[تاریخ],0)</f>
        <v>1081</v>
      </c>
      <c r="D1082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1082" s="61" t="str">
        <f>LEFT(Table3[[#This Row],[تاریخ]],4)</f>
        <v>1399</v>
      </c>
      <c r="F1082" s="61" t="str">
        <f>MID(Table3[[#This Row],[تاریخ]],5,2)</f>
        <v>12</v>
      </c>
    </row>
    <row r="1083" spans="2:6" x14ac:dyDescent="0.25">
      <c r="B1083" s="5">
        <v>13991216</v>
      </c>
      <c r="C1083" s="61">
        <f>MATCH(Table3[[#This Row],[تاریخ]],Table3[تاریخ],0)</f>
        <v>1082</v>
      </c>
      <c r="D1083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1083" s="61" t="str">
        <f>LEFT(Table3[[#This Row],[تاریخ]],4)</f>
        <v>1399</v>
      </c>
      <c r="F1083" s="61" t="str">
        <f>MID(Table3[[#This Row],[تاریخ]],5,2)</f>
        <v>12</v>
      </c>
    </row>
    <row r="1084" spans="2:6" x14ac:dyDescent="0.25">
      <c r="B1084" s="5">
        <v>13991217</v>
      </c>
      <c r="C1084" s="61">
        <f>MATCH(Table3[[#This Row],[تاریخ]],Table3[تاریخ],0)</f>
        <v>1083</v>
      </c>
      <c r="D1084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1084" s="61" t="str">
        <f>LEFT(Table3[[#This Row],[تاریخ]],4)</f>
        <v>1399</v>
      </c>
      <c r="F1084" s="61" t="str">
        <f>MID(Table3[[#This Row],[تاریخ]],5,2)</f>
        <v>12</v>
      </c>
    </row>
    <row r="1085" spans="2:6" x14ac:dyDescent="0.25">
      <c r="B1085" s="5">
        <v>13991218</v>
      </c>
      <c r="C1085" s="61">
        <f>MATCH(Table3[[#This Row],[تاریخ]],Table3[تاریخ],0)</f>
        <v>1084</v>
      </c>
      <c r="D1085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1085" s="61" t="str">
        <f>LEFT(Table3[[#This Row],[تاریخ]],4)</f>
        <v>1399</v>
      </c>
      <c r="F1085" s="61" t="str">
        <f>MID(Table3[[#This Row],[تاریخ]],5,2)</f>
        <v>12</v>
      </c>
    </row>
    <row r="1086" spans="2:6" x14ac:dyDescent="0.25">
      <c r="B1086" s="5">
        <v>13991219</v>
      </c>
      <c r="C1086" s="61">
        <f>MATCH(Table3[[#This Row],[تاریخ]],Table3[تاریخ],0)</f>
        <v>1085</v>
      </c>
      <c r="D1086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1086" s="61" t="str">
        <f>LEFT(Table3[[#This Row],[تاریخ]],4)</f>
        <v>1399</v>
      </c>
      <c r="F1086" s="61" t="str">
        <f>MID(Table3[[#This Row],[تاریخ]],5,2)</f>
        <v>12</v>
      </c>
    </row>
    <row r="1087" spans="2:6" x14ac:dyDescent="0.25">
      <c r="B1087" s="5">
        <v>13991220</v>
      </c>
      <c r="C1087" s="61">
        <f>MATCH(Table3[[#This Row],[تاریخ]],Table3[تاریخ],0)</f>
        <v>1086</v>
      </c>
      <c r="D1087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1087" s="61" t="str">
        <f>LEFT(Table3[[#This Row],[تاریخ]],4)</f>
        <v>1399</v>
      </c>
      <c r="F1087" s="61" t="str">
        <f>MID(Table3[[#This Row],[تاریخ]],5,2)</f>
        <v>12</v>
      </c>
    </row>
    <row r="1088" spans="2:6" x14ac:dyDescent="0.25">
      <c r="B1088" s="5">
        <v>13991221</v>
      </c>
      <c r="C1088" s="61">
        <f>MATCH(Table3[[#This Row],[تاریخ]],Table3[تاریخ],0)</f>
        <v>1087</v>
      </c>
      <c r="D1088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1088" s="61" t="str">
        <f>LEFT(Table3[[#This Row],[تاریخ]],4)</f>
        <v>1399</v>
      </c>
      <c r="F1088" s="61" t="str">
        <f>MID(Table3[[#This Row],[تاریخ]],5,2)</f>
        <v>12</v>
      </c>
    </row>
    <row r="1089" spans="2:6" x14ac:dyDescent="0.25">
      <c r="B1089" s="5">
        <v>13991222</v>
      </c>
      <c r="C1089" s="61">
        <f>MATCH(Table3[[#This Row],[تاریخ]],Table3[تاریخ],0)</f>
        <v>1088</v>
      </c>
      <c r="D1089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1089" s="61" t="str">
        <f>LEFT(Table3[[#This Row],[تاریخ]],4)</f>
        <v>1399</v>
      </c>
      <c r="F1089" s="61" t="str">
        <f>MID(Table3[[#This Row],[تاریخ]],5,2)</f>
        <v>12</v>
      </c>
    </row>
    <row r="1090" spans="2:6" x14ac:dyDescent="0.25">
      <c r="B1090" s="5">
        <v>13991223</v>
      </c>
      <c r="C1090" s="61">
        <f>MATCH(Table3[[#This Row],[تاریخ]],Table3[تاریخ],0)</f>
        <v>1089</v>
      </c>
      <c r="D1090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1090" s="61" t="str">
        <f>LEFT(Table3[[#This Row],[تاریخ]],4)</f>
        <v>1399</v>
      </c>
      <c r="F1090" s="61" t="str">
        <f>MID(Table3[[#This Row],[تاریخ]],5,2)</f>
        <v>12</v>
      </c>
    </row>
    <row r="1091" spans="2:6" x14ac:dyDescent="0.25">
      <c r="B1091" s="5">
        <v>13991224</v>
      </c>
      <c r="C1091" s="61">
        <f>MATCH(Table3[[#This Row],[تاریخ]],Table3[تاریخ],0)</f>
        <v>1090</v>
      </c>
      <c r="D1091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1091" s="61" t="str">
        <f>LEFT(Table3[[#This Row],[تاریخ]],4)</f>
        <v>1399</v>
      </c>
      <c r="F1091" s="61" t="str">
        <f>MID(Table3[[#This Row],[تاریخ]],5,2)</f>
        <v>12</v>
      </c>
    </row>
    <row r="1092" spans="2:6" x14ac:dyDescent="0.25">
      <c r="B1092" s="5">
        <v>13991225</v>
      </c>
      <c r="C1092" s="61">
        <f>MATCH(Table3[[#This Row],[تاریخ]],Table3[تاریخ],0)</f>
        <v>1091</v>
      </c>
      <c r="D1092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1092" s="61" t="str">
        <f>LEFT(Table3[[#This Row],[تاریخ]],4)</f>
        <v>1399</v>
      </c>
      <c r="F1092" s="61" t="str">
        <f>MID(Table3[[#This Row],[تاریخ]],5,2)</f>
        <v>12</v>
      </c>
    </row>
    <row r="1093" spans="2:6" x14ac:dyDescent="0.25">
      <c r="B1093" s="5">
        <v>13991226</v>
      </c>
      <c r="C1093" s="61">
        <f>MATCH(Table3[[#This Row],[تاریخ]],Table3[تاریخ],0)</f>
        <v>1092</v>
      </c>
      <c r="D1093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1093" s="61" t="str">
        <f>LEFT(Table3[[#This Row],[تاریخ]],4)</f>
        <v>1399</v>
      </c>
      <c r="F1093" s="61" t="str">
        <f>MID(Table3[[#This Row],[تاریخ]],5,2)</f>
        <v>12</v>
      </c>
    </row>
    <row r="1094" spans="2:6" x14ac:dyDescent="0.25">
      <c r="B1094" s="5">
        <v>13991227</v>
      </c>
      <c r="C1094" s="61">
        <f>MATCH(Table3[[#This Row],[تاریخ]],Table3[تاریخ],0)</f>
        <v>1093</v>
      </c>
      <c r="D1094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1094" s="61" t="str">
        <f>LEFT(Table3[[#This Row],[تاریخ]],4)</f>
        <v>1399</v>
      </c>
      <c r="F1094" s="61" t="str">
        <f>MID(Table3[[#This Row],[تاریخ]],5,2)</f>
        <v>12</v>
      </c>
    </row>
    <row r="1095" spans="2:6" x14ac:dyDescent="0.25">
      <c r="B1095" s="5">
        <v>13991228</v>
      </c>
      <c r="C1095" s="61">
        <f>MATCH(Table3[[#This Row],[تاریخ]],Table3[تاریخ],0)</f>
        <v>1094</v>
      </c>
      <c r="D1095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1095" s="61" t="str">
        <f>LEFT(Table3[[#This Row],[تاریخ]],4)</f>
        <v>1399</v>
      </c>
      <c r="F1095" s="61" t="str">
        <f>MID(Table3[[#This Row],[تاریخ]],5,2)</f>
        <v>12</v>
      </c>
    </row>
    <row r="1096" spans="2:6" x14ac:dyDescent="0.25">
      <c r="B1096" s="5">
        <v>13991229</v>
      </c>
      <c r="C1096" s="61">
        <f>MATCH(Table3[[#This Row],[تاریخ]],Table3[تاریخ],0)</f>
        <v>1095</v>
      </c>
      <c r="D1096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1096" s="61" t="str">
        <f>LEFT(Table3[[#This Row],[تاریخ]],4)</f>
        <v>1399</v>
      </c>
      <c r="F1096" s="61" t="str">
        <f>MID(Table3[[#This Row],[تاریخ]],5,2)</f>
        <v>12</v>
      </c>
    </row>
    <row r="1097" spans="2:6" x14ac:dyDescent="0.25">
      <c r="B1097" s="5">
        <v>14000101</v>
      </c>
      <c r="C1097" s="61">
        <f>MATCH(Table3[[#This Row],[تاریخ]],Table3[تاریخ],0)</f>
        <v>1096</v>
      </c>
      <c r="D1097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1097" s="61" t="str">
        <f>LEFT(Table3[[#This Row],[تاریخ]],4)</f>
        <v>1400</v>
      </c>
      <c r="F1097" s="61" t="str">
        <f>MID(Table3[[#This Row],[تاریخ]],5,2)</f>
        <v>01</v>
      </c>
    </row>
    <row r="1098" spans="2:6" x14ac:dyDescent="0.25">
      <c r="B1098" s="5">
        <v>14000102</v>
      </c>
      <c r="C1098" s="61">
        <f>MATCH(Table3[[#This Row],[تاریخ]],Table3[تاریخ],0)</f>
        <v>1097</v>
      </c>
      <c r="D1098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1098" s="61" t="str">
        <f>LEFT(Table3[[#This Row],[تاریخ]],4)</f>
        <v>1400</v>
      </c>
      <c r="F1098" s="61" t="str">
        <f>MID(Table3[[#This Row],[تاریخ]],5,2)</f>
        <v>01</v>
      </c>
    </row>
    <row r="1099" spans="2:6" x14ac:dyDescent="0.25">
      <c r="B1099" s="5">
        <v>14000103</v>
      </c>
      <c r="C1099" s="61">
        <f>MATCH(Table3[[#This Row],[تاریخ]],Table3[تاریخ],0)</f>
        <v>1098</v>
      </c>
      <c r="D1099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1099" s="61" t="str">
        <f>LEFT(Table3[[#This Row],[تاریخ]],4)</f>
        <v>1400</v>
      </c>
      <c r="F1099" s="61" t="str">
        <f>MID(Table3[[#This Row],[تاریخ]],5,2)</f>
        <v>01</v>
      </c>
    </row>
    <row r="1100" spans="2:6" x14ac:dyDescent="0.25">
      <c r="B1100" s="5">
        <v>14000104</v>
      </c>
      <c r="C1100" s="61">
        <f>MATCH(Table3[[#This Row],[تاریخ]],Table3[تاریخ],0)</f>
        <v>1099</v>
      </c>
      <c r="D1100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1100" s="61" t="str">
        <f>LEFT(Table3[[#This Row],[تاریخ]],4)</f>
        <v>1400</v>
      </c>
      <c r="F1100" s="61" t="str">
        <f>MID(Table3[[#This Row],[تاریخ]],5,2)</f>
        <v>01</v>
      </c>
    </row>
    <row r="1101" spans="2:6" x14ac:dyDescent="0.25">
      <c r="B1101" s="5">
        <v>14000105</v>
      </c>
      <c r="C1101" s="61">
        <f>MATCH(Table3[[#This Row],[تاریخ]],Table3[تاریخ],0)</f>
        <v>1100</v>
      </c>
      <c r="D1101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1101" s="61" t="str">
        <f>LEFT(Table3[[#This Row],[تاریخ]],4)</f>
        <v>1400</v>
      </c>
      <c r="F1101" s="61" t="str">
        <f>MID(Table3[[#This Row],[تاریخ]],5,2)</f>
        <v>01</v>
      </c>
    </row>
    <row r="1102" spans="2:6" x14ac:dyDescent="0.25">
      <c r="B1102" s="5">
        <v>14000106</v>
      </c>
      <c r="C1102" s="61">
        <f>MATCH(Table3[[#This Row],[تاریخ]],Table3[تاریخ],0)</f>
        <v>1101</v>
      </c>
      <c r="D1102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1102" s="61" t="str">
        <f>LEFT(Table3[[#This Row],[تاریخ]],4)</f>
        <v>1400</v>
      </c>
      <c r="F1102" s="61" t="str">
        <f>MID(Table3[[#This Row],[تاریخ]],5,2)</f>
        <v>01</v>
      </c>
    </row>
    <row r="1103" spans="2:6" x14ac:dyDescent="0.25">
      <c r="B1103" s="5">
        <v>14000107</v>
      </c>
      <c r="C1103" s="61">
        <f>MATCH(Table3[[#This Row],[تاریخ]],Table3[تاریخ],0)</f>
        <v>1102</v>
      </c>
      <c r="D1103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1103" s="61" t="str">
        <f>LEFT(Table3[[#This Row],[تاریخ]],4)</f>
        <v>1400</v>
      </c>
      <c r="F1103" s="61" t="str">
        <f>MID(Table3[[#This Row],[تاریخ]],5,2)</f>
        <v>01</v>
      </c>
    </row>
    <row r="1104" spans="2:6" x14ac:dyDescent="0.25">
      <c r="B1104" s="5">
        <v>14000108</v>
      </c>
      <c r="C1104" s="61">
        <f>MATCH(Table3[[#This Row],[تاریخ]],Table3[تاریخ],0)</f>
        <v>1103</v>
      </c>
      <c r="D1104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1104" s="61" t="str">
        <f>LEFT(Table3[[#This Row],[تاریخ]],4)</f>
        <v>1400</v>
      </c>
      <c r="F1104" s="61" t="str">
        <f>MID(Table3[[#This Row],[تاریخ]],5,2)</f>
        <v>01</v>
      </c>
    </row>
    <row r="1105" spans="2:6" x14ac:dyDescent="0.25">
      <c r="B1105" s="5">
        <v>14000109</v>
      </c>
      <c r="C1105" s="61">
        <f>MATCH(Table3[[#This Row],[تاریخ]],Table3[تاریخ],0)</f>
        <v>1104</v>
      </c>
      <c r="D1105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1105" s="61" t="str">
        <f>LEFT(Table3[[#This Row],[تاریخ]],4)</f>
        <v>1400</v>
      </c>
      <c r="F1105" s="61" t="str">
        <f>MID(Table3[[#This Row],[تاریخ]],5,2)</f>
        <v>01</v>
      </c>
    </row>
    <row r="1106" spans="2:6" x14ac:dyDescent="0.25">
      <c r="B1106" s="5">
        <v>14000110</v>
      </c>
      <c r="C1106" s="61">
        <f>MATCH(Table3[[#This Row],[تاریخ]],Table3[تاریخ],0)</f>
        <v>1105</v>
      </c>
      <c r="D1106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1106" s="61" t="str">
        <f>LEFT(Table3[[#This Row],[تاریخ]],4)</f>
        <v>1400</v>
      </c>
      <c r="F1106" s="61" t="str">
        <f>MID(Table3[[#This Row],[تاریخ]],5,2)</f>
        <v>01</v>
      </c>
    </row>
    <row r="1107" spans="2:6" x14ac:dyDescent="0.25">
      <c r="B1107" s="5">
        <v>14000111</v>
      </c>
      <c r="C1107" s="61">
        <f>MATCH(Table3[[#This Row],[تاریخ]],Table3[تاریخ],0)</f>
        <v>1106</v>
      </c>
      <c r="D1107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1107" s="61" t="str">
        <f>LEFT(Table3[[#This Row],[تاریخ]],4)</f>
        <v>1400</v>
      </c>
      <c r="F1107" s="61" t="str">
        <f>MID(Table3[[#This Row],[تاریخ]],5,2)</f>
        <v>01</v>
      </c>
    </row>
    <row r="1108" spans="2:6" x14ac:dyDescent="0.25">
      <c r="B1108" s="5">
        <v>14000112</v>
      </c>
      <c r="C1108" s="61">
        <f>MATCH(Table3[[#This Row],[تاریخ]],Table3[تاریخ],0)</f>
        <v>1107</v>
      </c>
      <c r="D1108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1108" s="61" t="str">
        <f>LEFT(Table3[[#This Row],[تاریخ]],4)</f>
        <v>1400</v>
      </c>
      <c r="F1108" s="61" t="str">
        <f>MID(Table3[[#This Row],[تاریخ]],5,2)</f>
        <v>01</v>
      </c>
    </row>
    <row r="1109" spans="2:6" x14ac:dyDescent="0.25">
      <c r="B1109" s="5">
        <v>14000113</v>
      </c>
      <c r="C1109" s="61">
        <f>MATCH(Table3[[#This Row],[تاریخ]],Table3[تاریخ],0)</f>
        <v>1108</v>
      </c>
      <c r="D1109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1109" s="61" t="str">
        <f>LEFT(Table3[[#This Row],[تاریخ]],4)</f>
        <v>1400</v>
      </c>
      <c r="F1109" s="61" t="str">
        <f>MID(Table3[[#This Row],[تاریخ]],5,2)</f>
        <v>01</v>
      </c>
    </row>
    <row r="1110" spans="2:6" x14ac:dyDescent="0.25">
      <c r="B1110" s="5">
        <v>14000114</v>
      </c>
      <c r="C1110" s="61">
        <f>MATCH(Table3[[#This Row],[تاریخ]],Table3[تاریخ],0)</f>
        <v>1109</v>
      </c>
      <c r="D1110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1110" s="61" t="str">
        <f>LEFT(Table3[[#This Row],[تاریخ]],4)</f>
        <v>1400</v>
      </c>
      <c r="F1110" s="61" t="str">
        <f>MID(Table3[[#This Row],[تاریخ]],5,2)</f>
        <v>01</v>
      </c>
    </row>
    <row r="1111" spans="2:6" x14ac:dyDescent="0.25">
      <c r="B1111" s="5">
        <v>14000115</v>
      </c>
      <c r="C1111" s="61">
        <f>MATCH(Table3[[#This Row],[تاریخ]],Table3[تاریخ],0)</f>
        <v>1110</v>
      </c>
      <c r="D1111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1111" s="61" t="str">
        <f>LEFT(Table3[[#This Row],[تاریخ]],4)</f>
        <v>1400</v>
      </c>
      <c r="F1111" s="61" t="str">
        <f>MID(Table3[[#This Row],[تاریخ]],5,2)</f>
        <v>01</v>
      </c>
    </row>
    <row r="1112" spans="2:6" x14ac:dyDescent="0.25">
      <c r="B1112" s="5">
        <v>14000116</v>
      </c>
      <c r="C1112" s="61">
        <f>MATCH(Table3[[#This Row],[تاریخ]],Table3[تاریخ],0)</f>
        <v>1111</v>
      </c>
      <c r="D1112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1112" s="61" t="str">
        <f>LEFT(Table3[[#This Row],[تاریخ]],4)</f>
        <v>1400</v>
      </c>
      <c r="F1112" s="61" t="str">
        <f>MID(Table3[[#This Row],[تاریخ]],5,2)</f>
        <v>01</v>
      </c>
    </row>
    <row r="1113" spans="2:6" x14ac:dyDescent="0.25">
      <c r="B1113" s="5">
        <v>14000117</v>
      </c>
      <c r="C1113" s="61">
        <f>MATCH(Table3[[#This Row],[تاریخ]],Table3[تاریخ],0)</f>
        <v>1112</v>
      </c>
      <c r="D1113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1113" s="61" t="str">
        <f>LEFT(Table3[[#This Row],[تاریخ]],4)</f>
        <v>1400</v>
      </c>
      <c r="F1113" s="61" t="str">
        <f>MID(Table3[[#This Row],[تاریخ]],5,2)</f>
        <v>01</v>
      </c>
    </row>
    <row r="1114" spans="2:6" x14ac:dyDescent="0.25">
      <c r="B1114" s="5">
        <v>14000118</v>
      </c>
      <c r="C1114" s="61">
        <f>MATCH(Table3[[#This Row],[تاریخ]],Table3[تاریخ],0)</f>
        <v>1113</v>
      </c>
      <c r="D1114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1114" s="61" t="str">
        <f>LEFT(Table3[[#This Row],[تاریخ]],4)</f>
        <v>1400</v>
      </c>
      <c r="F1114" s="61" t="str">
        <f>MID(Table3[[#This Row],[تاریخ]],5,2)</f>
        <v>01</v>
      </c>
    </row>
    <row r="1115" spans="2:6" x14ac:dyDescent="0.25">
      <c r="B1115" s="5">
        <v>14000119</v>
      </c>
      <c r="C1115" s="61">
        <f>MATCH(Table3[[#This Row],[تاریخ]],Table3[تاریخ],0)</f>
        <v>1114</v>
      </c>
      <c r="D1115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1115" s="61" t="str">
        <f>LEFT(Table3[[#This Row],[تاریخ]],4)</f>
        <v>1400</v>
      </c>
      <c r="F1115" s="61" t="str">
        <f>MID(Table3[[#This Row],[تاریخ]],5,2)</f>
        <v>01</v>
      </c>
    </row>
    <row r="1116" spans="2:6" x14ac:dyDescent="0.25">
      <c r="B1116" s="5">
        <v>14000120</v>
      </c>
      <c r="C1116" s="61">
        <f>MATCH(Table3[[#This Row],[تاریخ]],Table3[تاریخ],0)</f>
        <v>1115</v>
      </c>
      <c r="D1116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1116" s="61" t="str">
        <f>LEFT(Table3[[#This Row],[تاریخ]],4)</f>
        <v>1400</v>
      </c>
      <c r="F1116" s="61" t="str">
        <f>MID(Table3[[#This Row],[تاریخ]],5,2)</f>
        <v>01</v>
      </c>
    </row>
    <row r="1117" spans="2:6" x14ac:dyDescent="0.25">
      <c r="B1117" s="5">
        <v>14000121</v>
      </c>
      <c r="C1117" s="61">
        <f>MATCH(Table3[[#This Row],[تاریخ]],Table3[تاریخ],0)</f>
        <v>1116</v>
      </c>
      <c r="D1117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1117" s="61" t="str">
        <f>LEFT(Table3[[#This Row],[تاریخ]],4)</f>
        <v>1400</v>
      </c>
      <c r="F1117" s="61" t="str">
        <f>MID(Table3[[#This Row],[تاریخ]],5,2)</f>
        <v>01</v>
      </c>
    </row>
    <row r="1118" spans="2:6" x14ac:dyDescent="0.25">
      <c r="B1118" s="5">
        <v>14000122</v>
      </c>
      <c r="C1118" s="61">
        <f>MATCH(Table3[[#This Row],[تاریخ]],Table3[تاریخ],0)</f>
        <v>1117</v>
      </c>
      <c r="D1118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1118" s="61" t="str">
        <f>LEFT(Table3[[#This Row],[تاریخ]],4)</f>
        <v>1400</v>
      </c>
      <c r="F1118" s="61" t="str">
        <f>MID(Table3[[#This Row],[تاریخ]],5,2)</f>
        <v>01</v>
      </c>
    </row>
    <row r="1119" spans="2:6" x14ac:dyDescent="0.25">
      <c r="B1119" s="5">
        <v>14000123</v>
      </c>
      <c r="C1119" s="61">
        <f>MATCH(Table3[[#This Row],[تاریخ]],Table3[تاریخ],0)</f>
        <v>1118</v>
      </c>
      <c r="D1119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1119" s="61" t="str">
        <f>LEFT(Table3[[#This Row],[تاریخ]],4)</f>
        <v>1400</v>
      </c>
      <c r="F1119" s="61" t="str">
        <f>MID(Table3[[#This Row],[تاریخ]],5,2)</f>
        <v>01</v>
      </c>
    </row>
    <row r="1120" spans="2:6" x14ac:dyDescent="0.25">
      <c r="B1120" s="5">
        <v>14000124</v>
      </c>
      <c r="C1120" s="61">
        <f>MATCH(Table3[[#This Row],[تاریخ]],Table3[تاریخ],0)</f>
        <v>1119</v>
      </c>
      <c r="D1120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1120" s="61" t="str">
        <f>LEFT(Table3[[#This Row],[تاریخ]],4)</f>
        <v>1400</v>
      </c>
      <c r="F1120" s="61" t="str">
        <f>MID(Table3[[#This Row],[تاریخ]],5,2)</f>
        <v>01</v>
      </c>
    </row>
    <row r="1121" spans="2:6" x14ac:dyDescent="0.25">
      <c r="B1121" s="5">
        <v>14000125</v>
      </c>
      <c r="C1121" s="61">
        <f>MATCH(Table3[[#This Row],[تاریخ]],Table3[تاریخ],0)</f>
        <v>1120</v>
      </c>
      <c r="D1121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1121" s="61" t="str">
        <f>LEFT(Table3[[#This Row],[تاریخ]],4)</f>
        <v>1400</v>
      </c>
      <c r="F1121" s="61" t="str">
        <f>MID(Table3[[#This Row],[تاریخ]],5,2)</f>
        <v>01</v>
      </c>
    </row>
    <row r="1122" spans="2:6" x14ac:dyDescent="0.25">
      <c r="B1122" s="5">
        <v>14000126</v>
      </c>
      <c r="C1122" s="61">
        <f>MATCH(Table3[[#This Row],[تاریخ]],Table3[تاریخ],0)</f>
        <v>1121</v>
      </c>
      <c r="D1122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1122" s="61" t="str">
        <f>LEFT(Table3[[#This Row],[تاریخ]],4)</f>
        <v>1400</v>
      </c>
      <c r="F1122" s="61" t="str">
        <f>MID(Table3[[#This Row],[تاریخ]],5,2)</f>
        <v>01</v>
      </c>
    </row>
    <row r="1123" spans="2:6" x14ac:dyDescent="0.25">
      <c r="B1123" s="5">
        <v>14000127</v>
      </c>
      <c r="C1123" s="61">
        <f>MATCH(Table3[[#This Row],[تاریخ]],Table3[تاریخ],0)</f>
        <v>1122</v>
      </c>
      <c r="D1123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1123" s="61" t="str">
        <f>LEFT(Table3[[#This Row],[تاریخ]],4)</f>
        <v>1400</v>
      </c>
      <c r="F1123" s="61" t="str">
        <f>MID(Table3[[#This Row],[تاریخ]],5,2)</f>
        <v>01</v>
      </c>
    </row>
    <row r="1124" spans="2:6" x14ac:dyDescent="0.25">
      <c r="B1124" s="5">
        <v>14000128</v>
      </c>
      <c r="C1124" s="61">
        <f>MATCH(Table3[[#This Row],[تاریخ]],Table3[تاریخ],0)</f>
        <v>1123</v>
      </c>
      <c r="D1124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1124" s="61" t="str">
        <f>LEFT(Table3[[#This Row],[تاریخ]],4)</f>
        <v>1400</v>
      </c>
      <c r="F1124" s="61" t="str">
        <f>MID(Table3[[#This Row],[تاریخ]],5,2)</f>
        <v>01</v>
      </c>
    </row>
    <row r="1125" spans="2:6" x14ac:dyDescent="0.25">
      <c r="B1125" s="5">
        <v>14000129</v>
      </c>
      <c r="C1125" s="61">
        <f>MATCH(Table3[[#This Row],[تاریخ]],Table3[تاریخ],0)</f>
        <v>1124</v>
      </c>
      <c r="D1125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1125" s="61" t="str">
        <f>LEFT(Table3[[#This Row],[تاریخ]],4)</f>
        <v>1400</v>
      </c>
      <c r="F1125" s="61" t="str">
        <f>MID(Table3[[#This Row],[تاریخ]],5,2)</f>
        <v>01</v>
      </c>
    </row>
    <row r="1126" spans="2:6" x14ac:dyDescent="0.25">
      <c r="B1126" s="5">
        <v>14000130</v>
      </c>
      <c r="C1126" s="61">
        <f>MATCH(Table3[[#This Row],[تاریخ]],Table3[تاریخ],0)</f>
        <v>1125</v>
      </c>
      <c r="D1126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1126" s="61" t="str">
        <f>LEFT(Table3[[#This Row],[تاریخ]],4)</f>
        <v>1400</v>
      </c>
      <c r="F1126" s="61" t="str">
        <f>MID(Table3[[#This Row],[تاریخ]],5,2)</f>
        <v>01</v>
      </c>
    </row>
    <row r="1127" spans="2:6" x14ac:dyDescent="0.25">
      <c r="B1127" s="5">
        <v>14000131</v>
      </c>
      <c r="C1127" s="61">
        <f>MATCH(Table3[[#This Row],[تاریخ]],Table3[تاریخ],0)</f>
        <v>1126</v>
      </c>
      <c r="D1127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فروردین</v>
      </c>
      <c r="E1127" s="61" t="str">
        <f>LEFT(Table3[[#This Row],[تاریخ]],4)</f>
        <v>1400</v>
      </c>
      <c r="F1127" s="61" t="str">
        <f>MID(Table3[[#This Row],[تاریخ]],5,2)</f>
        <v>01</v>
      </c>
    </row>
    <row r="1128" spans="2:6" x14ac:dyDescent="0.25">
      <c r="B1128" s="5">
        <v>14000201</v>
      </c>
      <c r="C1128" s="61">
        <f>MATCH(Table3[[#This Row],[تاریخ]],Table3[تاریخ],0)</f>
        <v>1127</v>
      </c>
      <c r="D1128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1128" s="61" t="str">
        <f>LEFT(Table3[[#This Row],[تاریخ]],4)</f>
        <v>1400</v>
      </c>
      <c r="F1128" s="61" t="str">
        <f>MID(Table3[[#This Row],[تاریخ]],5,2)</f>
        <v>02</v>
      </c>
    </row>
    <row r="1129" spans="2:6" x14ac:dyDescent="0.25">
      <c r="B1129" s="5">
        <v>14000202</v>
      </c>
      <c r="C1129" s="61">
        <f>MATCH(Table3[[#This Row],[تاریخ]],Table3[تاریخ],0)</f>
        <v>1128</v>
      </c>
      <c r="D1129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1129" s="61" t="str">
        <f>LEFT(Table3[[#This Row],[تاریخ]],4)</f>
        <v>1400</v>
      </c>
      <c r="F1129" s="61" t="str">
        <f>MID(Table3[[#This Row],[تاریخ]],5,2)</f>
        <v>02</v>
      </c>
    </row>
    <row r="1130" spans="2:6" x14ac:dyDescent="0.25">
      <c r="B1130" s="5">
        <v>14000203</v>
      </c>
      <c r="C1130" s="61">
        <f>MATCH(Table3[[#This Row],[تاریخ]],Table3[تاریخ],0)</f>
        <v>1129</v>
      </c>
      <c r="D1130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1130" s="61" t="str">
        <f>LEFT(Table3[[#This Row],[تاریخ]],4)</f>
        <v>1400</v>
      </c>
      <c r="F1130" s="61" t="str">
        <f>MID(Table3[[#This Row],[تاریخ]],5,2)</f>
        <v>02</v>
      </c>
    </row>
    <row r="1131" spans="2:6" x14ac:dyDescent="0.25">
      <c r="B1131" s="5">
        <v>14000204</v>
      </c>
      <c r="C1131" s="61">
        <f>MATCH(Table3[[#This Row],[تاریخ]],Table3[تاریخ],0)</f>
        <v>1130</v>
      </c>
      <c r="D1131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1131" s="61" t="str">
        <f>LEFT(Table3[[#This Row],[تاریخ]],4)</f>
        <v>1400</v>
      </c>
      <c r="F1131" s="61" t="str">
        <f>MID(Table3[[#This Row],[تاریخ]],5,2)</f>
        <v>02</v>
      </c>
    </row>
    <row r="1132" spans="2:6" x14ac:dyDescent="0.25">
      <c r="B1132" s="5">
        <v>14000205</v>
      </c>
      <c r="C1132" s="61">
        <f>MATCH(Table3[[#This Row],[تاریخ]],Table3[تاریخ],0)</f>
        <v>1131</v>
      </c>
      <c r="D1132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1132" s="61" t="str">
        <f>LEFT(Table3[[#This Row],[تاریخ]],4)</f>
        <v>1400</v>
      </c>
      <c r="F1132" s="61" t="str">
        <f>MID(Table3[[#This Row],[تاریخ]],5,2)</f>
        <v>02</v>
      </c>
    </row>
    <row r="1133" spans="2:6" x14ac:dyDescent="0.25">
      <c r="B1133" s="5">
        <v>14000206</v>
      </c>
      <c r="C1133" s="61">
        <f>MATCH(Table3[[#This Row],[تاریخ]],Table3[تاریخ],0)</f>
        <v>1132</v>
      </c>
      <c r="D1133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1133" s="61" t="str">
        <f>LEFT(Table3[[#This Row],[تاریخ]],4)</f>
        <v>1400</v>
      </c>
      <c r="F1133" s="61" t="str">
        <f>MID(Table3[[#This Row],[تاریخ]],5,2)</f>
        <v>02</v>
      </c>
    </row>
    <row r="1134" spans="2:6" x14ac:dyDescent="0.25">
      <c r="B1134" s="5">
        <v>14000207</v>
      </c>
      <c r="C1134" s="61">
        <f>MATCH(Table3[[#This Row],[تاریخ]],Table3[تاریخ],0)</f>
        <v>1133</v>
      </c>
      <c r="D1134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1134" s="61" t="str">
        <f>LEFT(Table3[[#This Row],[تاریخ]],4)</f>
        <v>1400</v>
      </c>
      <c r="F1134" s="61" t="str">
        <f>MID(Table3[[#This Row],[تاریخ]],5,2)</f>
        <v>02</v>
      </c>
    </row>
    <row r="1135" spans="2:6" x14ac:dyDescent="0.25">
      <c r="B1135" s="5">
        <v>14000208</v>
      </c>
      <c r="C1135" s="61">
        <f>MATCH(Table3[[#This Row],[تاریخ]],Table3[تاریخ],0)</f>
        <v>1134</v>
      </c>
      <c r="D1135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1135" s="61" t="str">
        <f>LEFT(Table3[[#This Row],[تاریخ]],4)</f>
        <v>1400</v>
      </c>
      <c r="F1135" s="61" t="str">
        <f>MID(Table3[[#This Row],[تاریخ]],5,2)</f>
        <v>02</v>
      </c>
    </row>
    <row r="1136" spans="2:6" x14ac:dyDescent="0.25">
      <c r="B1136" s="5">
        <v>14000209</v>
      </c>
      <c r="C1136" s="61">
        <f>MATCH(Table3[[#This Row],[تاریخ]],Table3[تاریخ],0)</f>
        <v>1135</v>
      </c>
      <c r="D1136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1136" s="61" t="str">
        <f>LEFT(Table3[[#This Row],[تاریخ]],4)</f>
        <v>1400</v>
      </c>
      <c r="F1136" s="61" t="str">
        <f>MID(Table3[[#This Row],[تاریخ]],5,2)</f>
        <v>02</v>
      </c>
    </row>
    <row r="1137" spans="2:6" x14ac:dyDescent="0.25">
      <c r="B1137" s="5">
        <v>14000210</v>
      </c>
      <c r="C1137" s="61">
        <f>MATCH(Table3[[#This Row],[تاریخ]],Table3[تاریخ],0)</f>
        <v>1136</v>
      </c>
      <c r="D1137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1137" s="61" t="str">
        <f>LEFT(Table3[[#This Row],[تاریخ]],4)</f>
        <v>1400</v>
      </c>
      <c r="F1137" s="61" t="str">
        <f>MID(Table3[[#This Row],[تاریخ]],5,2)</f>
        <v>02</v>
      </c>
    </row>
    <row r="1138" spans="2:6" x14ac:dyDescent="0.25">
      <c r="B1138" s="5">
        <v>14000211</v>
      </c>
      <c r="C1138" s="61">
        <f>MATCH(Table3[[#This Row],[تاریخ]],Table3[تاریخ],0)</f>
        <v>1137</v>
      </c>
      <c r="D1138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1138" s="61" t="str">
        <f>LEFT(Table3[[#This Row],[تاریخ]],4)</f>
        <v>1400</v>
      </c>
      <c r="F1138" s="61" t="str">
        <f>MID(Table3[[#This Row],[تاریخ]],5,2)</f>
        <v>02</v>
      </c>
    </row>
    <row r="1139" spans="2:6" x14ac:dyDescent="0.25">
      <c r="B1139" s="5">
        <v>14000212</v>
      </c>
      <c r="C1139" s="61">
        <f>MATCH(Table3[[#This Row],[تاریخ]],Table3[تاریخ],0)</f>
        <v>1138</v>
      </c>
      <c r="D1139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1139" s="61" t="str">
        <f>LEFT(Table3[[#This Row],[تاریخ]],4)</f>
        <v>1400</v>
      </c>
      <c r="F1139" s="61" t="str">
        <f>MID(Table3[[#This Row],[تاریخ]],5,2)</f>
        <v>02</v>
      </c>
    </row>
    <row r="1140" spans="2:6" x14ac:dyDescent="0.25">
      <c r="B1140" s="5">
        <v>14000213</v>
      </c>
      <c r="C1140" s="61">
        <f>MATCH(Table3[[#This Row],[تاریخ]],Table3[تاریخ],0)</f>
        <v>1139</v>
      </c>
      <c r="D1140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1140" s="61" t="str">
        <f>LEFT(Table3[[#This Row],[تاریخ]],4)</f>
        <v>1400</v>
      </c>
      <c r="F1140" s="61" t="str">
        <f>MID(Table3[[#This Row],[تاریخ]],5,2)</f>
        <v>02</v>
      </c>
    </row>
    <row r="1141" spans="2:6" x14ac:dyDescent="0.25">
      <c r="B1141" s="5">
        <v>14000214</v>
      </c>
      <c r="C1141" s="61">
        <f>MATCH(Table3[[#This Row],[تاریخ]],Table3[تاریخ],0)</f>
        <v>1140</v>
      </c>
      <c r="D1141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1141" s="61" t="str">
        <f>LEFT(Table3[[#This Row],[تاریخ]],4)</f>
        <v>1400</v>
      </c>
      <c r="F1141" s="61" t="str">
        <f>MID(Table3[[#This Row],[تاریخ]],5,2)</f>
        <v>02</v>
      </c>
    </row>
    <row r="1142" spans="2:6" x14ac:dyDescent="0.25">
      <c r="B1142" s="5">
        <v>14000215</v>
      </c>
      <c r="C1142" s="61">
        <f>MATCH(Table3[[#This Row],[تاریخ]],Table3[تاریخ],0)</f>
        <v>1141</v>
      </c>
      <c r="D1142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1142" s="61" t="str">
        <f>LEFT(Table3[[#This Row],[تاریخ]],4)</f>
        <v>1400</v>
      </c>
      <c r="F1142" s="61" t="str">
        <f>MID(Table3[[#This Row],[تاریخ]],5,2)</f>
        <v>02</v>
      </c>
    </row>
    <row r="1143" spans="2:6" x14ac:dyDescent="0.25">
      <c r="B1143" s="5">
        <v>14000216</v>
      </c>
      <c r="C1143" s="61">
        <f>MATCH(Table3[[#This Row],[تاریخ]],Table3[تاریخ],0)</f>
        <v>1142</v>
      </c>
      <c r="D1143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1143" s="61" t="str">
        <f>LEFT(Table3[[#This Row],[تاریخ]],4)</f>
        <v>1400</v>
      </c>
      <c r="F1143" s="61" t="str">
        <f>MID(Table3[[#This Row],[تاریخ]],5,2)</f>
        <v>02</v>
      </c>
    </row>
    <row r="1144" spans="2:6" x14ac:dyDescent="0.25">
      <c r="B1144" s="5">
        <v>14000217</v>
      </c>
      <c r="C1144" s="61">
        <f>MATCH(Table3[[#This Row],[تاریخ]],Table3[تاریخ],0)</f>
        <v>1143</v>
      </c>
      <c r="D1144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1144" s="61" t="str">
        <f>LEFT(Table3[[#This Row],[تاریخ]],4)</f>
        <v>1400</v>
      </c>
      <c r="F1144" s="61" t="str">
        <f>MID(Table3[[#This Row],[تاریخ]],5,2)</f>
        <v>02</v>
      </c>
    </row>
    <row r="1145" spans="2:6" x14ac:dyDescent="0.25">
      <c r="B1145" s="5">
        <v>14000218</v>
      </c>
      <c r="C1145" s="61">
        <f>MATCH(Table3[[#This Row],[تاریخ]],Table3[تاریخ],0)</f>
        <v>1144</v>
      </c>
      <c r="D1145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1145" s="61" t="str">
        <f>LEFT(Table3[[#This Row],[تاریخ]],4)</f>
        <v>1400</v>
      </c>
      <c r="F1145" s="61" t="str">
        <f>MID(Table3[[#This Row],[تاریخ]],5,2)</f>
        <v>02</v>
      </c>
    </row>
    <row r="1146" spans="2:6" x14ac:dyDescent="0.25">
      <c r="B1146" s="5">
        <v>14000219</v>
      </c>
      <c r="C1146" s="61">
        <f>MATCH(Table3[[#This Row],[تاریخ]],Table3[تاریخ],0)</f>
        <v>1145</v>
      </c>
      <c r="D1146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1146" s="61" t="str">
        <f>LEFT(Table3[[#This Row],[تاریخ]],4)</f>
        <v>1400</v>
      </c>
      <c r="F1146" s="61" t="str">
        <f>MID(Table3[[#This Row],[تاریخ]],5,2)</f>
        <v>02</v>
      </c>
    </row>
    <row r="1147" spans="2:6" x14ac:dyDescent="0.25">
      <c r="B1147" s="5">
        <v>14000220</v>
      </c>
      <c r="C1147" s="61">
        <f>MATCH(Table3[[#This Row],[تاریخ]],Table3[تاریخ],0)</f>
        <v>1146</v>
      </c>
      <c r="D1147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1147" s="61" t="str">
        <f>LEFT(Table3[[#This Row],[تاریخ]],4)</f>
        <v>1400</v>
      </c>
      <c r="F1147" s="61" t="str">
        <f>MID(Table3[[#This Row],[تاریخ]],5,2)</f>
        <v>02</v>
      </c>
    </row>
    <row r="1148" spans="2:6" x14ac:dyDescent="0.25">
      <c r="B1148" s="5">
        <v>14000221</v>
      </c>
      <c r="C1148" s="61">
        <f>MATCH(Table3[[#This Row],[تاریخ]],Table3[تاریخ],0)</f>
        <v>1147</v>
      </c>
      <c r="D1148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1148" s="61" t="str">
        <f>LEFT(Table3[[#This Row],[تاریخ]],4)</f>
        <v>1400</v>
      </c>
      <c r="F1148" s="61" t="str">
        <f>MID(Table3[[#This Row],[تاریخ]],5,2)</f>
        <v>02</v>
      </c>
    </row>
    <row r="1149" spans="2:6" x14ac:dyDescent="0.25">
      <c r="B1149" s="5">
        <v>14000222</v>
      </c>
      <c r="C1149" s="61">
        <f>MATCH(Table3[[#This Row],[تاریخ]],Table3[تاریخ],0)</f>
        <v>1148</v>
      </c>
      <c r="D1149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1149" s="61" t="str">
        <f>LEFT(Table3[[#This Row],[تاریخ]],4)</f>
        <v>1400</v>
      </c>
      <c r="F1149" s="61" t="str">
        <f>MID(Table3[[#This Row],[تاریخ]],5,2)</f>
        <v>02</v>
      </c>
    </row>
    <row r="1150" spans="2:6" x14ac:dyDescent="0.25">
      <c r="B1150" s="5">
        <v>14000223</v>
      </c>
      <c r="C1150" s="61">
        <f>MATCH(Table3[[#This Row],[تاریخ]],Table3[تاریخ],0)</f>
        <v>1149</v>
      </c>
      <c r="D1150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1150" s="61" t="str">
        <f>LEFT(Table3[[#This Row],[تاریخ]],4)</f>
        <v>1400</v>
      </c>
      <c r="F1150" s="61" t="str">
        <f>MID(Table3[[#This Row],[تاریخ]],5,2)</f>
        <v>02</v>
      </c>
    </row>
    <row r="1151" spans="2:6" x14ac:dyDescent="0.25">
      <c r="B1151" s="5">
        <v>14000224</v>
      </c>
      <c r="C1151" s="61">
        <f>MATCH(Table3[[#This Row],[تاریخ]],Table3[تاریخ],0)</f>
        <v>1150</v>
      </c>
      <c r="D1151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1151" s="61" t="str">
        <f>LEFT(Table3[[#This Row],[تاریخ]],4)</f>
        <v>1400</v>
      </c>
      <c r="F1151" s="61" t="str">
        <f>MID(Table3[[#This Row],[تاریخ]],5,2)</f>
        <v>02</v>
      </c>
    </row>
    <row r="1152" spans="2:6" x14ac:dyDescent="0.25">
      <c r="B1152" s="5">
        <v>14000225</v>
      </c>
      <c r="C1152" s="61">
        <f>MATCH(Table3[[#This Row],[تاریخ]],Table3[تاریخ],0)</f>
        <v>1151</v>
      </c>
      <c r="D1152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1152" s="61" t="str">
        <f>LEFT(Table3[[#This Row],[تاریخ]],4)</f>
        <v>1400</v>
      </c>
      <c r="F1152" s="61" t="str">
        <f>MID(Table3[[#This Row],[تاریخ]],5,2)</f>
        <v>02</v>
      </c>
    </row>
    <row r="1153" spans="2:6" x14ac:dyDescent="0.25">
      <c r="B1153" s="5">
        <v>14000226</v>
      </c>
      <c r="C1153" s="61">
        <f>MATCH(Table3[[#This Row],[تاریخ]],Table3[تاریخ],0)</f>
        <v>1152</v>
      </c>
      <c r="D1153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1153" s="61" t="str">
        <f>LEFT(Table3[[#This Row],[تاریخ]],4)</f>
        <v>1400</v>
      </c>
      <c r="F1153" s="61" t="str">
        <f>MID(Table3[[#This Row],[تاریخ]],5,2)</f>
        <v>02</v>
      </c>
    </row>
    <row r="1154" spans="2:6" x14ac:dyDescent="0.25">
      <c r="B1154" s="5">
        <v>14000227</v>
      </c>
      <c r="C1154" s="61">
        <f>MATCH(Table3[[#This Row],[تاریخ]],Table3[تاریخ],0)</f>
        <v>1153</v>
      </c>
      <c r="D1154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1154" s="61" t="str">
        <f>LEFT(Table3[[#This Row],[تاریخ]],4)</f>
        <v>1400</v>
      </c>
      <c r="F1154" s="61" t="str">
        <f>MID(Table3[[#This Row],[تاریخ]],5,2)</f>
        <v>02</v>
      </c>
    </row>
    <row r="1155" spans="2:6" x14ac:dyDescent="0.25">
      <c r="B1155" s="5">
        <v>14000228</v>
      </c>
      <c r="C1155" s="61">
        <f>MATCH(Table3[[#This Row],[تاریخ]],Table3[تاریخ],0)</f>
        <v>1154</v>
      </c>
      <c r="D1155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1155" s="61" t="str">
        <f>LEFT(Table3[[#This Row],[تاریخ]],4)</f>
        <v>1400</v>
      </c>
      <c r="F1155" s="61" t="str">
        <f>MID(Table3[[#This Row],[تاریخ]],5,2)</f>
        <v>02</v>
      </c>
    </row>
    <row r="1156" spans="2:6" x14ac:dyDescent="0.25">
      <c r="B1156" s="5">
        <v>14000229</v>
      </c>
      <c r="C1156" s="61">
        <f>MATCH(Table3[[#This Row],[تاریخ]],Table3[تاریخ],0)</f>
        <v>1155</v>
      </c>
      <c r="D1156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1156" s="61" t="str">
        <f>LEFT(Table3[[#This Row],[تاریخ]],4)</f>
        <v>1400</v>
      </c>
      <c r="F1156" s="61" t="str">
        <f>MID(Table3[[#This Row],[تاریخ]],5,2)</f>
        <v>02</v>
      </c>
    </row>
    <row r="1157" spans="2:6" x14ac:dyDescent="0.25">
      <c r="B1157" s="5">
        <v>14000230</v>
      </c>
      <c r="C1157" s="61">
        <f>MATCH(Table3[[#This Row],[تاریخ]],Table3[تاریخ],0)</f>
        <v>1156</v>
      </c>
      <c r="D1157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1157" s="61" t="str">
        <f>LEFT(Table3[[#This Row],[تاریخ]],4)</f>
        <v>1400</v>
      </c>
      <c r="F1157" s="61" t="str">
        <f>MID(Table3[[#This Row],[تاریخ]],5,2)</f>
        <v>02</v>
      </c>
    </row>
    <row r="1158" spans="2:6" x14ac:dyDescent="0.25">
      <c r="B1158" s="5">
        <v>14000231</v>
      </c>
      <c r="C1158" s="61">
        <f>MATCH(Table3[[#This Row],[تاریخ]],Table3[تاریخ],0)</f>
        <v>1157</v>
      </c>
      <c r="D1158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اردیبهشت</v>
      </c>
      <c r="E1158" s="61" t="str">
        <f>LEFT(Table3[[#This Row],[تاریخ]],4)</f>
        <v>1400</v>
      </c>
      <c r="F1158" s="61" t="str">
        <f>MID(Table3[[#This Row],[تاریخ]],5,2)</f>
        <v>02</v>
      </c>
    </row>
    <row r="1159" spans="2:6" x14ac:dyDescent="0.25">
      <c r="B1159" s="5">
        <v>14000301</v>
      </c>
      <c r="C1159" s="61">
        <f>MATCH(Table3[[#This Row],[تاریخ]],Table3[تاریخ],0)</f>
        <v>1158</v>
      </c>
      <c r="D1159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1159" s="61" t="str">
        <f>LEFT(Table3[[#This Row],[تاریخ]],4)</f>
        <v>1400</v>
      </c>
      <c r="F1159" s="61" t="str">
        <f>MID(Table3[[#This Row],[تاریخ]],5,2)</f>
        <v>03</v>
      </c>
    </row>
    <row r="1160" spans="2:6" x14ac:dyDescent="0.25">
      <c r="B1160" s="5">
        <v>14000302</v>
      </c>
      <c r="C1160" s="61">
        <f>MATCH(Table3[[#This Row],[تاریخ]],Table3[تاریخ],0)</f>
        <v>1159</v>
      </c>
      <c r="D1160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1160" s="61" t="str">
        <f>LEFT(Table3[[#This Row],[تاریخ]],4)</f>
        <v>1400</v>
      </c>
      <c r="F1160" s="61" t="str">
        <f>MID(Table3[[#This Row],[تاریخ]],5,2)</f>
        <v>03</v>
      </c>
    </row>
    <row r="1161" spans="2:6" x14ac:dyDescent="0.25">
      <c r="B1161" s="5">
        <v>14000303</v>
      </c>
      <c r="C1161" s="61">
        <f>MATCH(Table3[[#This Row],[تاریخ]],Table3[تاریخ],0)</f>
        <v>1160</v>
      </c>
      <c r="D1161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1161" s="61" t="str">
        <f>LEFT(Table3[[#This Row],[تاریخ]],4)</f>
        <v>1400</v>
      </c>
      <c r="F1161" s="61" t="str">
        <f>MID(Table3[[#This Row],[تاریخ]],5,2)</f>
        <v>03</v>
      </c>
    </row>
    <row r="1162" spans="2:6" x14ac:dyDescent="0.25">
      <c r="B1162" s="5">
        <v>14000304</v>
      </c>
      <c r="C1162" s="61">
        <f>MATCH(Table3[[#This Row],[تاریخ]],Table3[تاریخ],0)</f>
        <v>1161</v>
      </c>
      <c r="D1162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1162" s="61" t="str">
        <f>LEFT(Table3[[#This Row],[تاریخ]],4)</f>
        <v>1400</v>
      </c>
      <c r="F1162" s="61" t="str">
        <f>MID(Table3[[#This Row],[تاریخ]],5,2)</f>
        <v>03</v>
      </c>
    </row>
    <row r="1163" spans="2:6" x14ac:dyDescent="0.25">
      <c r="B1163" s="5">
        <v>14000305</v>
      </c>
      <c r="C1163" s="61">
        <f>MATCH(Table3[[#This Row],[تاریخ]],Table3[تاریخ],0)</f>
        <v>1162</v>
      </c>
      <c r="D1163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1163" s="61" t="str">
        <f>LEFT(Table3[[#This Row],[تاریخ]],4)</f>
        <v>1400</v>
      </c>
      <c r="F1163" s="61" t="str">
        <f>MID(Table3[[#This Row],[تاریخ]],5,2)</f>
        <v>03</v>
      </c>
    </row>
    <row r="1164" spans="2:6" x14ac:dyDescent="0.25">
      <c r="B1164" s="5">
        <v>14000306</v>
      </c>
      <c r="C1164" s="61">
        <f>MATCH(Table3[[#This Row],[تاریخ]],Table3[تاریخ],0)</f>
        <v>1163</v>
      </c>
      <c r="D1164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1164" s="61" t="str">
        <f>LEFT(Table3[[#This Row],[تاریخ]],4)</f>
        <v>1400</v>
      </c>
      <c r="F1164" s="61" t="str">
        <f>MID(Table3[[#This Row],[تاریخ]],5,2)</f>
        <v>03</v>
      </c>
    </row>
    <row r="1165" spans="2:6" x14ac:dyDescent="0.25">
      <c r="B1165" s="5">
        <v>14000307</v>
      </c>
      <c r="C1165" s="61">
        <f>MATCH(Table3[[#This Row],[تاریخ]],Table3[تاریخ],0)</f>
        <v>1164</v>
      </c>
      <c r="D1165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1165" s="61" t="str">
        <f>LEFT(Table3[[#This Row],[تاریخ]],4)</f>
        <v>1400</v>
      </c>
      <c r="F1165" s="61" t="str">
        <f>MID(Table3[[#This Row],[تاریخ]],5,2)</f>
        <v>03</v>
      </c>
    </row>
    <row r="1166" spans="2:6" x14ac:dyDescent="0.25">
      <c r="B1166" s="5">
        <v>14000308</v>
      </c>
      <c r="C1166" s="61">
        <f>MATCH(Table3[[#This Row],[تاریخ]],Table3[تاریخ],0)</f>
        <v>1165</v>
      </c>
      <c r="D1166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1166" s="61" t="str">
        <f>LEFT(Table3[[#This Row],[تاریخ]],4)</f>
        <v>1400</v>
      </c>
      <c r="F1166" s="61" t="str">
        <f>MID(Table3[[#This Row],[تاریخ]],5,2)</f>
        <v>03</v>
      </c>
    </row>
    <row r="1167" spans="2:6" x14ac:dyDescent="0.25">
      <c r="B1167" s="5">
        <v>14000309</v>
      </c>
      <c r="C1167" s="61">
        <f>MATCH(Table3[[#This Row],[تاریخ]],Table3[تاریخ],0)</f>
        <v>1166</v>
      </c>
      <c r="D1167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1167" s="61" t="str">
        <f>LEFT(Table3[[#This Row],[تاریخ]],4)</f>
        <v>1400</v>
      </c>
      <c r="F1167" s="61" t="str">
        <f>MID(Table3[[#This Row],[تاریخ]],5,2)</f>
        <v>03</v>
      </c>
    </row>
    <row r="1168" spans="2:6" x14ac:dyDescent="0.25">
      <c r="B1168" s="5">
        <v>14000310</v>
      </c>
      <c r="C1168" s="61">
        <f>MATCH(Table3[[#This Row],[تاریخ]],Table3[تاریخ],0)</f>
        <v>1167</v>
      </c>
      <c r="D1168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1168" s="61" t="str">
        <f>LEFT(Table3[[#This Row],[تاریخ]],4)</f>
        <v>1400</v>
      </c>
      <c r="F1168" s="61" t="str">
        <f>MID(Table3[[#This Row],[تاریخ]],5,2)</f>
        <v>03</v>
      </c>
    </row>
    <row r="1169" spans="2:6" x14ac:dyDescent="0.25">
      <c r="B1169" s="5">
        <v>14000311</v>
      </c>
      <c r="C1169" s="61">
        <f>MATCH(Table3[[#This Row],[تاریخ]],Table3[تاریخ],0)</f>
        <v>1168</v>
      </c>
      <c r="D1169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1169" s="61" t="str">
        <f>LEFT(Table3[[#This Row],[تاریخ]],4)</f>
        <v>1400</v>
      </c>
      <c r="F1169" s="61" t="str">
        <f>MID(Table3[[#This Row],[تاریخ]],5,2)</f>
        <v>03</v>
      </c>
    </row>
    <row r="1170" spans="2:6" x14ac:dyDescent="0.25">
      <c r="B1170" s="5">
        <v>14000312</v>
      </c>
      <c r="C1170" s="61">
        <f>MATCH(Table3[[#This Row],[تاریخ]],Table3[تاریخ],0)</f>
        <v>1169</v>
      </c>
      <c r="D1170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1170" s="61" t="str">
        <f>LEFT(Table3[[#This Row],[تاریخ]],4)</f>
        <v>1400</v>
      </c>
      <c r="F1170" s="61" t="str">
        <f>MID(Table3[[#This Row],[تاریخ]],5,2)</f>
        <v>03</v>
      </c>
    </row>
    <row r="1171" spans="2:6" x14ac:dyDescent="0.25">
      <c r="B1171" s="5">
        <v>14000313</v>
      </c>
      <c r="C1171" s="61">
        <f>MATCH(Table3[[#This Row],[تاریخ]],Table3[تاریخ],0)</f>
        <v>1170</v>
      </c>
      <c r="D1171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1171" s="61" t="str">
        <f>LEFT(Table3[[#This Row],[تاریخ]],4)</f>
        <v>1400</v>
      </c>
      <c r="F1171" s="61" t="str">
        <f>MID(Table3[[#This Row],[تاریخ]],5,2)</f>
        <v>03</v>
      </c>
    </row>
    <row r="1172" spans="2:6" x14ac:dyDescent="0.25">
      <c r="B1172" s="5">
        <v>14000314</v>
      </c>
      <c r="C1172" s="61">
        <f>MATCH(Table3[[#This Row],[تاریخ]],Table3[تاریخ],0)</f>
        <v>1171</v>
      </c>
      <c r="D1172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1172" s="61" t="str">
        <f>LEFT(Table3[[#This Row],[تاریخ]],4)</f>
        <v>1400</v>
      </c>
      <c r="F1172" s="61" t="str">
        <f>MID(Table3[[#This Row],[تاریخ]],5,2)</f>
        <v>03</v>
      </c>
    </row>
    <row r="1173" spans="2:6" x14ac:dyDescent="0.25">
      <c r="B1173" s="5">
        <v>14000315</v>
      </c>
      <c r="C1173" s="61">
        <f>MATCH(Table3[[#This Row],[تاریخ]],Table3[تاریخ],0)</f>
        <v>1172</v>
      </c>
      <c r="D1173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1173" s="61" t="str">
        <f>LEFT(Table3[[#This Row],[تاریخ]],4)</f>
        <v>1400</v>
      </c>
      <c r="F1173" s="61" t="str">
        <f>MID(Table3[[#This Row],[تاریخ]],5,2)</f>
        <v>03</v>
      </c>
    </row>
    <row r="1174" spans="2:6" x14ac:dyDescent="0.25">
      <c r="B1174" s="5">
        <v>14000316</v>
      </c>
      <c r="C1174" s="61">
        <f>MATCH(Table3[[#This Row],[تاریخ]],Table3[تاریخ],0)</f>
        <v>1173</v>
      </c>
      <c r="D1174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1174" s="61" t="str">
        <f>LEFT(Table3[[#This Row],[تاریخ]],4)</f>
        <v>1400</v>
      </c>
      <c r="F1174" s="61" t="str">
        <f>MID(Table3[[#This Row],[تاریخ]],5,2)</f>
        <v>03</v>
      </c>
    </row>
    <row r="1175" spans="2:6" x14ac:dyDescent="0.25">
      <c r="B1175" s="5">
        <v>14000317</v>
      </c>
      <c r="C1175" s="61">
        <f>MATCH(Table3[[#This Row],[تاریخ]],Table3[تاریخ],0)</f>
        <v>1174</v>
      </c>
      <c r="D1175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1175" s="61" t="str">
        <f>LEFT(Table3[[#This Row],[تاریخ]],4)</f>
        <v>1400</v>
      </c>
      <c r="F1175" s="61" t="str">
        <f>MID(Table3[[#This Row],[تاریخ]],5,2)</f>
        <v>03</v>
      </c>
    </row>
    <row r="1176" spans="2:6" x14ac:dyDescent="0.25">
      <c r="B1176" s="5">
        <v>14000318</v>
      </c>
      <c r="C1176" s="61">
        <f>MATCH(Table3[[#This Row],[تاریخ]],Table3[تاریخ],0)</f>
        <v>1175</v>
      </c>
      <c r="D1176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1176" s="61" t="str">
        <f>LEFT(Table3[[#This Row],[تاریخ]],4)</f>
        <v>1400</v>
      </c>
      <c r="F1176" s="61" t="str">
        <f>MID(Table3[[#This Row],[تاریخ]],5,2)</f>
        <v>03</v>
      </c>
    </row>
    <row r="1177" spans="2:6" x14ac:dyDescent="0.25">
      <c r="B1177" s="5">
        <v>14000319</v>
      </c>
      <c r="C1177" s="61">
        <f>MATCH(Table3[[#This Row],[تاریخ]],Table3[تاریخ],0)</f>
        <v>1176</v>
      </c>
      <c r="D1177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1177" s="61" t="str">
        <f>LEFT(Table3[[#This Row],[تاریخ]],4)</f>
        <v>1400</v>
      </c>
      <c r="F1177" s="61" t="str">
        <f>MID(Table3[[#This Row],[تاریخ]],5,2)</f>
        <v>03</v>
      </c>
    </row>
    <row r="1178" spans="2:6" x14ac:dyDescent="0.25">
      <c r="B1178" s="5">
        <v>14000320</v>
      </c>
      <c r="C1178" s="61">
        <f>MATCH(Table3[[#This Row],[تاریخ]],Table3[تاریخ],0)</f>
        <v>1177</v>
      </c>
      <c r="D1178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1178" s="61" t="str">
        <f>LEFT(Table3[[#This Row],[تاریخ]],4)</f>
        <v>1400</v>
      </c>
      <c r="F1178" s="61" t="str">
        <f>MID(Table3[[#This Row],[تاریخ]],5,2)</f>
        <v>03</v>
      </c>
    </row>
    <row r="1179" spans="2:6" x14ac:dyDescent="0.25">
      <c r="B1179" s="5">
        <v>14000321</v>
      </c>
      <c r="C1179" s="61">
        <f>MATCH(Table3[[#This Row],[تاریخ]],Table3[تاریخ],0)</f>
        <v>1178</v>
      </c>
      <c r="D1179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1179" s="61" t="str">
        <f>LEFT(Table3[[#This Row],[تاریخ]],4)</f>
        <v>1400</v>
      </c>
      <c r="F1179" s="61" t="str">
        <f>MID(Table3[[#This Row],[تاریخ]],5,2)</f>
        <v>03</v>
      </c>
    </row>
    <row r="1180" spans="2:6" x14ac:dyDescent="0.25">
      <c r="B1180" s="5">
        <v>14000322</v>
      </c>
      <c r="C1180" s="61">
        <f>MATCH(Table3[[#This Row],[تاریخ]],Table3[تاریخ],0)</f>
        <v>1179</v>
      </c>
      <c r="D1180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1180" s="61" t="str">
        <f>LEFT(Table3[[#This Row],[تاریخ]],4)</f>
        <v>1400</v>
      </c>
      <c r="F1180" s="61" t="str">
        <f>MID(Table3[[#This Row],[تاریخ]],5,2)</f>
        <v>03</v>
      </c>
    </row>
    <row r="1181" spans="2:6" x14ac:dyDescent="0.25">
      <c r="B1181" s="5">
        <v>14000323</v>
      </c>
      <c r="C1181" s="61">
        <f>MATCH(Table3[[#This Row],[تاریخ]],Table3[تاریخ],0)</f>
        <v>1180</v>
      </c>
      <c r="D1181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1181" s="61" t="str">
        <f>LEFT(Table3[[#This Row],[تاریخ]],4)</f>
        <v>1400</v>
      </c>
      <c r="F1181" s="61" t="str">
        <f>MID(Table3[[#This Row],[تاریخ]],5,2)</f>
        <v>03</v>
      </c>
    </row>
    <row r="1182" spans="2:6" x14ac:dyDescent="0.25">
      <c r="B1182" s="5">
        <v>14000324</v>
      </c>
      <c r="C1182" s="61">
        <f>MATCH(Table3[[#This Row],[تاریخ]],Table3[تاریخ],0)</f>
        <v>1181</v>
      </c>
      <c r="D1182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1182" s="61" t="str">
        <f>LEFT(Table3[[#This Row],[تاریخ]],4)</f>
        <v>1400</v>
      </c>
      <c r="F1182" s="61" t="str">
        <f>MID(Table3[[#This Row],[تاریخ]],5,2)</f>
        <v>03</v>
      </c>
    </row>
    <row r="1183" spans="2:6" x14ac:dyDescent="0.25">
      <c r="B1183" s="5">
        <v>14000325</v>
      </c>
      <c r="C1183" s="61">
        <f>MATCH(Table3[[#This Row],[تاریخ]],Table3[تاریخ],0)</f>
        <v>1182</v>
      </c>
      <c r="D1183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1183" s="61" t="str">
        <f>LEFT(Table3[[#This Row],[تاریخ]],4)</f>
        <v>1400</v>
      </c>
      <c r="F1183" s="61" t="str">
        <f>MID(Table3[[#This Row],[تاریخ]],5,2)</f>
        <v>03</v>
      </c>
    </row>
    <row r="1184" spans="2:6" x14ac:dyDescent="0.25">
      <c r="B1184" s="5">
        <v>14000326</v>
      </c>
      <c r="C1184" s="61">
        <f>MATCH(Table3[[#This Row],[تاریخ]],Table3[تاریخ],0)</f>
        <v>1183</v>
      </c>
      <c r="D1184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1184" s="61" t="str">
        <f>LEFT(Table3[[#This Row],[تاریخ]],4)</f>
        <v>1400</v>
      </c>
      <c r="F1184" s="61" t="str">
        <f>MID(Table3[[#This Row],[تاریخ]],5,2)</f>
        <v>03</v>
      </c>
    </row>
    <row r="1185" spans="2:6" x14ac:dyDescent="0.25">
      <c r="B1185" s="5">
        <v>14000327</v>
      </c>
      <c r="C1185" s="61">
        <f>MATCH(Table3[[#This Row],[تاریخ]],Table3[تاریخ],0)</f>
        <v>1184</v>
      </c>
      <c r="D1185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1185" s="61" t="str">
        <f>LEFT(Table3[[#This Row],[تاریخ]],4)</f>
        <v>1400</v>
      </c>
      <c r="F1185" s="61" t="str">
        <f>MID(Table3[[#This Row],[تاریخ]],5,2)</f>
        <v>03</v>
      </c>
    </row>
    <row r="1186" spans="2:6" x14ac:dyDescent="0.25">
      <c r="B1186" s="5">
        <v>14000328</v>
      </c>
      <c r="C1186" s="61">
        <f>MATCH(Table3[[#This Row],[تاریخ]],Table3[تاریخ],0)</f>
        <v>1185</v>
      </c>
      <c r="D1186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1186" s="61" t="str">
        <f>LEFT(Table3[[#This Row],[تاریخ]],4)</f>
        <v>1400</v>
      </c>
      <c r="F1186" s="61" t="str">
        <f>MID(Table3[[#This Row],[تاریخ]],5,2)</f>
        <v>03</v>
      </c>
    </row>
    <row r="1187" spans="2:6" x14ac:dyDescent="0.25">
      <c r="B1187" s="5">
        <v>14000329</v>
      </c>
      <c r="C1187" s="61">
        <f>MATCH(Table3[[#This Row],[تاریخ]],Table3[تاریخ],0)</f>
        <v>1186</v>
      </c>
      <c r="D1187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1187" s="61" t="str">
        <f>LEFT(Table3[[#This Row],[تاریخ]],4)</f>
        <v>1400</v>
      </c>
      <c r="F1187" s="61" t="str">
        <f>MID(Table3[[#This Row],[تاریخ]],5,2)</f>
        <v>03</v>
      </c>
    </row>
    <row r="1188" spans="2:6" x14ac:dyDescent="0.25">
      <c r="B1188" s="5">
        <v>14000330</v>
      </c>
      <c r="C1188" s="61">
        <f>MATCH(Table3[[#This Row],[تاریخ]],Table3[تاریخ],0)</f>
        <v>1187</v>
      </c>
      <c r="D1188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1188" s="61" t="str">
        <f>LEFT(Table3[[#This Row],[تاریخ]],4)</f>
        <v>1400</v>
      </c>
      <c r="F1188" s="61" t="str">
        <f>MID(Table3[[#This Row],[تاریخ]],5,2)</f>
        <v>03</v>
      </c>
    </row>
    <row r="1189" spans="2:6" x14ac:dyDescent="0.25">
      <c r="B1189" s="5">
        <v>14000331</v>
      </c>
      <c r="C1189" s="61">
        <f>MATCH(Table3[[#This Row],[تاریخ]],Table3[تاریخ],0)</f>
        <v>1188</v>
      </c>
      <c r="D1189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خرداد</v>
      </c>
      <c r="E1189" s="61" t="str">
        <f>LEFT(Table3[[#This Row],[تاریخ]],4)</f>
        <v>1400</v>
      </c>
      <c r="F1189" s="61" t="str">
        <f>MID(Table3[[#This Row],[تاریخ]],5,2)</f>
        <v>03</v>
      </c>
    </row>
    <row r="1190" spans="2:6" x14ac:dyDescent="0.25">
      <c r="B1190" s="5">
        <v>14000401</v>
      </c>
      <c r="C1190" s="61">
        <f>MATCH(Table3[[#This Row],[تاریخ]],Table3[تاریخ],0)</f>
        <v>1189</v>
      </c>
      <c r="D1190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1190" s="61" t="str">
        <f>LEFT(Table3[[#This Row],[تاریخ]],4)</f>
        <v>1400</v>
      </c>
      <c r="F1190" s="61" t="str">
        <f>MID(Table3[[#This Row],[تاریخ]],5,2)</f>
        <v>04</v>
      </c>
    </row>
    <row r="1191" spans="2:6" x14ac:dyDescent="0.25">
      <c r="B1191" s="5">
        <v>14000402</v>
      </c>
      <c r="C1191" s="61">
        <f>MATCH(Table3[[#This Row],[تاریخ]],Table3[تاریخ],0)</f>
        <v>1190</v>
      </c>
      <c r="D1191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1191" s="61" t="str">
        <f>LEFT(Table3[[#This Row],[تاریخ]],4)</f>
        <v>1400</v>
      </c>
      <c r="F1191" s="61" t="str">
        <f>MID(Table3[[#This Row],[تاریخ]],5,2)</f>
        <v>04</v>
      </c>
    </row>
    <row r="1192" spans="2:6" x14ac:dyDescent="0.25">
      <c r="B1192" s="5">
        <v>14000403</v>
      </c>
      <c r="C1192" s="61">
        <f>MATCH(Table3[[#This Row],[تاریخ]],Table3[تاریخ],0)</f>
        <v>1191</v>
      </c>
      <c r="D1192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1192" s="61" t="str">
        <f>LEFT(Table3[[#This Row],[تاریخ]],4)</f>
        <v>1400</v>
      </c>
      <c r="F1192" s="61" t="str">
        <f>MID(Table3[[#This Row],[تاریخ]],5,2)</f>
        <v>04</v>
      </c>
    </row>
    <row r="1193" spans="2:6" x14ac:dyDescent="0.25">
      <c r="B1193" s="5">
        <v>14000404</v>
      </c>
      <c r="C1193" s="61">
        <f>MATCH(Table3[[#This Row],[تاریخ]],Table3[تاریخ],0)</f>
        <v>1192</v>
      </c>
      <c r="D1193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1193" s="61" t="str">
        <f>LEFT(Table3[[#This Row],[تاریخ]],4)</f>
        <v>1400</v>
      </c>
      <c r="F1193" s="61" t="str">
        <f>MID(Table3[[#This Row],[تاریخ]],5,2)</f>
        <v>04</v>
      </c>
    </row>
    <row r="1194" spans="2:6" x14ac:dyDescent="0.25">
      <c r="B1194" s="5">
        <v>14000405</v>
      </c>
      <c r="C1194" s="61">
        <f>MATCH(Table3[[#This Row],[تاریخ]],Table3[تاریخ],0)</f>
        <v>1193</v>
      </c>
      <c r="D1194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1194" s="61" t="str">
        <f>LEFT(Table3[[#This Row],[تاریخ]],4)</f>
        <v>1400</v>
      </c>
      <c r="F1194" s="61" t="str">
        <f>MID(Table3[[#This Row],[تاریخ]],5,2)</f>
        <v>04</v>
      </c>
    </row>
    <row r="1195" spans="2:6" x14ac:dyDescent="0.25">
      <c r="B1195" s="5">
        <v>14000406</v>
      </c>
      <c r="C1195" s="61">
        <f>MATCH(Table3[[#This Row],[تاریخ]],Table3[تاریخ],0)</f>
        <v>1194</v>
      </c>
      <c r="D1195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1195" s="61" t="str">
        <f>LEFT(Table3[[#This Row],[تاریخ]],4)</f>
        <v>1400</v>
      </c>
      <c r="F1195" s="61" t="str">
        <f>MID(Table3[[#This Row],[تاریخ]],5,2)</f>
        <v>04</v>
      </c>
    </row>
    <row r="1196" spans="2:6" x14ac:dyDescent="0.25">
      <c r="B1196" s="5">
        <v>14000407</v>
      </c>
      <c r="C1196" s="61">
        <f>MATCH(Table3[[#This Row],[تاریخ]],Table3[تاریخ],0)</f>
        <v>1195</v>
      </c>
      <c r="D1196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1196" s="61" t="str">
        <f>LEFT(Table3[[#This Row],[تاریخ]],4)</f>
        <v>1400</v>
      </c>
      <c r="F1196" s="61" t="str">
        <f>MID(Table3[[#This Row],[تاریخ]],5,2)</f>
        <v>04</v>
      </c>
    </row>
    <row r="1197" spans="2:6" x14ac:dyDescent="0.25">
      <c r="B1197" s="5">
        <v>14000408</v>
      </c>
      <c r="C1197" s="61">
        <f>MATCH(Table3[[#This Row],[تاریخ]],Table3[تاریخ],0)</f>
        <v>1196</v>
      </c>
      <c r="D1197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1197" s="61" t="str">
        <f>LEFT(Table3[[#This Row],[تاریخ]],4)</f>
        <v>1400</v>
      </c>
      <c r="F1197" s="61" t="str">
        <f>MID(Table3[[#This Row],[تاریخ]],5,2)</f>
        <v>04</v>
      </c>
    </row>
    <row r="1198" spans="2:6" x14ac:dyDescent="0.25">
      <c r="B1198" s="5">
        <v>14000409</v>
      </c>
      <c r="C1198" s="61">
        <f>MATCH(Table3[[#This Row],[تاریخ]],Table3[تاریخ],0)</f>
        <v>1197</v>
      </c>
      <c r="D1198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1198" s="61" t="str">
        <f>LEFT(Table3[[#This Row],[تاریخ]],4)</f>
        <v>1400</v>
      </c>
      <c r="F1198" s="61" t="str">
        <f>MID(Table3[[#This Row],[تاریخ]],5,2)</f>
        <v>04</v>
      </c>
    </row>
    <row r="1199" spans="2:6" x14ac:dyDescent="0.25">
      <c r="B1199" s="5">
        <v>14000410</v>
      </c>
      <c r="C1199" s="61">
        <f>MATCH(Table3[[#This Row],[تاریخ]],Table3[تاریخ],0)</f>
        <v>1198</v>
      </c>
      <c r="D1199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1199" s="61" t="str">
        <f>LEFT(Table3[[#This Row],[تاریخ]],4)</f>
        <v>1400</v>
      </c>
      <c r="F1199" s="61" t="str">
        <f>MID(Table3[[#This Row],[تاریخ]],5,2)</f>
        <v>04</v>
      </c>
    </row>
    <row r="1200" spans="2:6" x14ac:dyDescent="0.25">
      <c r="B1200" s="5">
        <v>14000411</v>
      </c>
      <c r="C1200" s="61">
        <f>MATCH(Table3[[#This Row],[تاریخ]],Table3[تاریخ],0)</f>
        <v>1199</v>
      </c>
      <c r="D1200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1200" s="61" t="str">
        <f>LEFT(Table3[[#This Row],[تاریخ]],4)</f>
        <v>1400</v>
      </c>
      <c r="F1200" s="61" t="str">
        <f>MID(Table3[[#This Row],[تاریخ]],5,2)</f>
        <v>04</v>
      </c>
    </row>
    <row r="1201" spans="2:6" x14ac:dyDescent="0.25">
      <c r="B1201" s="5">
        <v>14000412</v>
      </c>
      <c r="C1201" s="61">
        <f>MATCH(Table3[[#This Row],[تاریخ]],Table3[تاریخ],0)</f>
        <v>1200</v>
      </c>
      <c r="D1201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1201" s="61" t="str">
        <f>LEFT(Table3[[#This Row],[تاریخ]],4)</f>
        <v>1400</v>
      </c>
      <c r="F1201" s="61" t="str">
        <f>MID(Table3[[#This Row],[تاریخ]],5,2)</f>
        <v>04</v>
      </c>
    </row>
    <row r="1202" spans="2:6" x14ac:dyDescent="0.25">
      <c r="B1202" s="5">
        <v>14000413</v>
      </c>
      <c r="C1202" s="61">
        <f>MATCH(Table3[[#This Row],[تاریخ]],Table3[تاریخ],0)</f>
        <v>1201</v>
      </c>
      <c r="D1202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1202" s="61" t="str">
        <f>LEFT(Table3[[#This Row],[تاریخ]],4)</f>
        <v>1400</v>
      </c>
      <c r="F1202" s="61" t="str">
        <f>MID(Table3[[#This Row],[تاریخ]],5,2)</f>
        <v>04</v>
      </c>
    </row>
    <row r="1203" spans="2:6" x14ac:dyDescent="0.25">
      <c r="B1203" s="5">
        <v>14000414</v>
      </c>
      <c r="C1203" s="61">
        <f>MATCH(Table3[[#This Row],[تاریخ]],Table3[تاریخ],0)</f>
        <v>1202</v>
      </c>
      <c r="D1203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1203" s="61" t="str">
        <f>LEFT(Table3[[#This Row],[تاریخ]],4)</f>
        <v>1400</v>
      </c>
      <c r="F1203" s="61" t="str">
        <f>MID(Table3[[#This Row],[تاریخ]],5,2)</f>
        <v>04</v>
      </c>
    </row>
    <row r="1204" spans="2:6" x14ac:dyDescent="0.25">
      <c r="B1204" s="5">
        <v>14000415</v>
      </c>
      <c r="C1204" s="61">
        <f>MATCH(Table3[[#This Row],[تاریخ]],Table3[تاریخ],0)</f>
        <v>1203</v>
      </c>
      <c r="D1204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1204" s="61" t="str">
        <f>LEFT(Table3[[#This Row],[تاریخ]],4)</f>
        <v>1400</v>
      </c>
      <c r="F1204" s="61" t="str">
        <f>MID(Table3[[#This Row],[تاریخ]],5,2)</f>
        <v>04</v>
      </c>
    </row>
    <row r="1205" spans="2:6" x14ac:dyDescent="0.25">
      <c r="B1205" s="5">
        <v>14000416</v>
      </c>
      <c r="C1205" s="61">
        <f>MATCH(Table3[[#This Row],[تاریخ]],Table3[تاریخ],0)</f>
        <v>1204</v>
      </c>
      <c r="D1205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1205" s="61" t="str">
        <f>LEFT(Table3[[#This Row],[تاریخ]],4)</f>
        <v>1400</v>
      </c>
      <c r="F1205" s="61" t="str">
        <f>MID(Table3[[#This Row],[تاریخ]],5,2)</f>
        <v>04</v>
      </c>
    </row>
    <row r="1206" spans="2:6" x14ac:dyDescent="0.25">
      <c r="B1206" s="5">
        <v>14000417</v>
      </c>
      <c r="C1206" s="61">
        <f>MATCH(Table3[[#This Row],[تاریخ]],Table3[تاریخ],0)</f>
        <v>1205</v>
      </c>
      <c r="D1206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1206" s="61" t="str">
        <f>LEFT(Table3[[#This Row],[تاریخ]],4)</f>
        <v>1400</v>
      </c>
      <c r="F1206" s="61" t="str">
        <f>MID(Table3[[#This Row],[تاریخ]],5,2)</f>
        <v>04</v>
      </c>
    </row>
    <row r="1207" spans="2:6" x14ac:dyDescent="0.25">
      <c r="B1207" s="5">
        <v>14000418</v>
      </c>
      <c r="C1207" s="61">
        <f>MATCH(Table3[[#This Row],[تاریخ]],Table3[تاریخ],0)</f>
        <v>1206</v>
      </c>
      <c r="D1207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1207" s="61" t="str">
        <f>LEFT(Table3[[#This Row],[تاریخ]],4)</f>
        <v>1400</v>
      </c>
      <c r="F1207" s="61" t="str">
        <f>MID(Table3[[#This Row],[تاریخ]],5,2)</f>
        <v>04</v>
      </c>
    </row>
    <row r="1208" spans="2:6" x14ac:dyDescent="0.25">
      <c r="B1208" s="5">
        <v>14000419</v>
      </c>
      <c r="C1208" s="61">
        <f>MATCH(Table3[[#This Row],[تاریخ]],Table3[تاریخ],0)</f>
        <v>1207</v>
      </c>
      <c r="D1208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1208" s="61" t="str">
        <f>LEFT(Table3[[#This Row],[تاریخ]],4)</f>
        <v>1400</v>
      </c>
      <c r="F1208" s="61" t="str">
        <f>MID(Table3[[#This Row],[تاریخ]],5,2)</f>
        <v>04</v>
      </c>
    </row>
    <row r="1209" spans="2:6" x14ac:dyDescent="0.25">
      <c r="B1209" s="5">
        <v>14000420</v>
      </c>
      <c r="C1209" s="61">
        <f>MATCH(Table3[[#This Row],[تاریخ]],Table3[تاریخ],0)</f>
        <v>1208</v>
      </c>
      <c r="D1209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1209" s="61" t="str">
        <f>LEFT(Table3[[#This Row],[تاریخ]],4)</f>
        <v>1400</v>
      </c>
      <c r="F1209" s="61" t="str">
        <f>MID(Table3[[#This Row],[تاریخ]],5,2)</f>
        <v>04</v>
      </c>
    </row>
    <row r="1210" spans="2:6" x14ac:dyDescent="0.25">
      <c r="B1210" s="5">
        <v>14000421</v>
      </c>
      <c r="C1210" s="61">
        <f>MATCH(Table3[[#This Row],[تاریخ]],Table3[تاریخ],0)</f>
        <v>1209</v>
      </c>
      <c r="D1210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1210" s="61" t="str">
        <f>LEFT(Table3[[#This Row],[تاریخ]],4)</f>
        <v>1400</v>
      </c>
      <c r="F1210" s="61" t="str">
        <f>MID(Table3[[#This Row],[تاریخ]],5,2)</f>
        <v>04</v>
      </c>
    </row>
    <row r="1211" spans="2:6" x14ac:dyDescent="0.25">
      <c r="B1211" s="5">
        <v>14000422</v>
      </c>
      <c r="C1211" s="61">
        <f>MATCH(Table3[[#This Row],[تاریخ]],Table3[تاریخ],0)</f>
        <v>1210</v>
      </c>
      <c r="D1211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1211" s="61" t="str">
        <f>LEFT(Table3[[#This Row],[تاریخ]],4)</f>
        <v>1400</v>
      </c>
      <c r="F1211" s="61" t="str">
        <f>MID(Table3[[#This Row],[تاریخ]],5,2)</f>
        <v>04</v>
      </c>
    </row>
    <row r="1212" spans="2:6" x14ac:dyDescent="0.25">
      <c r="B1212" s="5">
        <v>14000423</v>
      </c>
      <c r="C1212" s="61">
        <f>MATCH(Table3[[#This Row],[تاریخ]],Table3[تاریخ],0)</f>
        <v>1211</v>
      </c>
      <c r="D1212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1212" s="61" t="str">
        <f>LEFT(Table3[[#This Row],[تاریخ]],4)</f>
        <v>1400</v>
      </c>
      <c r="F1212" s="61" t="str">
        <f>MID(Table3[[#This Row],[تاریخ]],5,2)</f>
        <v>04</v>
      </c>
    </row>
    <row r="1213" spans="2:6" x14ac:dyDescent="0.25">
      <c r="B1213" s="5">
        <v>14000424</v>
      </c>
      <c r="C1213" s="61">
        <f>MATCH(Table3[[#This Row],[تاریخ]],Table3[تاریخ],0)</f>
        <v>1212</v>
      </c>
      <c r="D1213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1213" s="61" t="str">
        <f>LEFT(Table3[[#This Row],[تاریخ]],4)</f>
        <v>1400</v>
      </c>
      <c r="F1213" s="61" t="str">
        <f>MID(Table3[[#This Row],[تاریخ]],5,2)</f>
        <v>04</v>
      </c>
    </row>
    <row r="1214" spans="2:6" x14ac:dyDescent="0.25">
      <c r="B1214" s="5">
        <v>14000425</v>
      </c>
      <c r="C1214" s="61">
        <f>MATCH(Table3[[#This Row],[تاریخ]],Table3[تاریخ],0)</f>
        <v>1213</v>
      </c>
      <c r="D1214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1214" s="61" t="str">
        <f>LEFT(Table3[[#This Row],[تاریخ]],4)</f>
        <v>1400</v>
      </c>
      <c r="F1214" s="61" t="str">
        <f>MID(Table3[[#This Row],[تاریخ]],5,2)</f>
        <v>04</v>
      </c>
    </row>
    <row r="1215" spans="2:6" x14ac:dyDescent="0.25">
      <c r="B1215" s="5">
        <v>14000426</v>
      </c>
      <c r="C1215" s="61">
        <f>MATCH(Table3[[#This Row],[تاریخ]],Table3[تاریخ],0)</f>
        <v>1214</v>
      </c>
      <c r="D1215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1215" s="61" t="str">
        <f>LEFT(Table3[[#This Row],[تاریخ]],4)</f>
        <v>1400</v>
      </c>
      <c r="F1215" s="61" t="str">
        <f>MID(Table3[[#This Row],[تاریخ]],5,2)</f>
        <v>04</v>
      </c>
    </row>
    <row r="1216" spans="2:6" x14ac:dyDescent="0.25">
      <c r="B1216" s="5">
        <v>14000427</v>
      </c>
      <c r="C1216" s="61">
        <f>MATCH(Table3[[#This Row],[تاریخ]],Table3[تاریخ],0)</f>
        <v>1215</v>
      </c>
      <c r="D1216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1216" s="61" t="str">
        <f>LEFT(Table3[[#This Row],[تاریخ]],4)</f>
        <v>1400</v>
      </c>
      <c r="F1216" s="61" t="str">
        <f>MID(Table3[[#This Row],[تاریخ]],5,2)</f>
        <v>04</v>
      </c>
    </row>
    <row r="1217" spans="2:6" x14ac:dyDescent="0.25">
      <c r="B1217" s="5">
        <v>14000428</v>
      </c>
      <c r="C1217" s="61">
        <f>MATCH(Table3[[#This Row],[تاریخ]],Table3[تاریخ],0)</f>
        <v>1216</v>
      </c>
      <c r="D1217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1217" s="61" t="str">
        <f>LEFT(Table3[[#This Row],[تاریخ]],4)</f>
        <v>1400</v>
      </c>
      <c r="F1217" s="61" t="str">
        <f>MID(Table3[[#This Row],[تاریخ]],5,2)</f>
        <v>04</v>
      </c>
    </row>
    <row r="1218" spans="2:6" x14ac:dyDescent="0.25">
      <c r="B1218" s="5">
        <v>14000429</v>
      </c>
      <c r="C1218" s="61">
        <f>MATCH(Table3[[#This Row],[تاریخ]],Table3[تاریخ],0)</f>
        <v>1217</v>
      </c>
      <c r="D1218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1218" s="61" t="str">
        <f>LEFT(Table3[[#This Row],[تاریخ]],4)</f>
        <v>1400</v>
      </c>
      <c r="F1218" s="61" t="str">
        <f>MID(Table3[[#This Row],[تاریخ]],5,2)</f>
        <v>04</v>
      </c>
    </row>
    <row r="1219" spans="2:6" x14ac:dyDescent="0.25">
      <c r="B1219" s="5">
        <v>14000430</v>
      </c>
      <c r="C1219" s="61">
        <f>MATCH(Table3[[#This Row],[تاریخ]],Table3[تاریخ],0)</f>
        <v>1218</v>
      </c>
      <c r="D1219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1219" s="61" t="str">
        <f>LEFT(Table3[[#This Row],[تاریخ]],4)</f>
        <v>1400</v>
      </c>
      <c r="F1219" s="61" t="str">
        <f>MID(Table3[[#This Row],[تاریخ]],5,2)</f>
        <v>04</v>
      </c>
    </row>
    <row r="1220" spans="2:6" x14ac:dyDescent="0.25">
      <c r="B1220" s="5">
        <v>14000431</v>
      </c>
      <c r="C1220" s="61">
        <f>MATCH(Table3[[#This Row],[تاریخ]],Table3[تاریخ],0)</f>
        <v>1219</v>
      </c>
      <c r="D1220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تیر</v>
      </c>
      <c r="E1220" s="61" t="str">
        <f>LEFT(Table3[[#This Row],[تاریخ]],4)</f>
        <v>1400</v>
      </c>
      <c r="F1220" s="61" t="str">
        <f>MID(Table3[[#This Row],[تاریخ]],5,2)</f>
        <v>04</v>
      </c>
    </row>
    <row r="1221" spans="2:6" x14ac:dyDescent="0.25">
      <c r="B1221" s="5">
        <v>14000501</v>
      </c>
      <c r="C1221" s="61">
        <f>MATCH(Table3[[#This Row],[تاریخ]],Table3[تاریخ],0)</f>
        <v>1220</v>
      </c>
      <c r="D1221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1221" s="61" t="str">
        <f>LEFT(Table3[[#This Row],[تاریخ]],4)</f>
        <v>1400</v>
      </c>
      <c r="F1221" s="61" t="str">
        <f>MID(Table3[[#This Row],[تاریخ]],5,2)</f>
        <v>05</v>
      </c>
    </row>
    <row r="1222" spans="2:6" x14ac:dyDescent="0.25">
      <c r="B1222" s="5">
        <v>14000502</v>
      </c>
      <c r="C1222" s="61">
        <f>MATCH(Table3[[#This Row],[تاریخ]],Table3[تاریخ],0)</f>
        <v>1221</v>
      </c>
      <c r="D1222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1222" s="61" t="str">
        <f>LEFT(Table3[[#This Row],[تاریخ]],4)</f>
        <v>1400</v>
      </c>
      <c r="F1222" s="61" t="str">
        <f>MID(Table3[[#This Row],[تاریخ]],5,2)</f>
        <v>05</v>
      </c>
    </row>
    <row r="1223" spans="2:6" x14ac:dyDescent="0.25">
      <c r="B1223" s="5">
        <v>14000503</v>
      </c>
      <c r="C1223" s="61">
        <f>MATCH(Table3[[#This Row],[تاریخ]],Table3[تاریخ],0)</f>
        <v>1222</v>
      </c>
      <c r="D1223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1223" s="61" t="str">
        <f>LEFT(Table3[[#This Row],[تاریخ]],4)</f>
        <v>1400</v>
      </c>
      <c r="F1223" s="61" t="str">
        <f>MID(Table3[[#This Row],[تاریخ]],5,2)</f>
        <v>05</v>
      </c>
    </row>
    <row r="1224" spans="2:6" x14ac:dyDescent="0.25">
      <c r="B1224" s="5">
        <v>14000504</v>
      </c>
      <c r="C1224" s="61">
        <f>MATCH(Table3[[#This Row],[تاریخ]],Table3[تاریخ],0)</f>
        <v>1223</v>
      </c>
      <c r="D1224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1224" s="61" t="str">
        <f>LEFT(Table3[[#This Row],[تاریخ]],4)</f>
        <v>1400</v>
      </c>
      <c r="F1224" s="61" t="str">
        <f>MID(Table3[[#This Row],[تاریخ]],5,2)</f>
        <v>05</v>
      </c>
    </row>
    <row r="1225" spans="2:6" x14ac:dyDescent="0.25">
      <c r="B1225" s="5">
        <v>14000505</v>
      </c>
      <c r="C1225" s="61">
        <f>MATCH(Table3[[#This Row],[تاریخ]],Table3[تاریخ],0)</f>
        <v>1224</v>
      </c>
      <c r="D1225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1225" s="61" t="str">
        <f>LEFT(Table3[[#This Row],[تاریخ]],4)</f>
        <v>1400</v>
      </c>
      <c r="F1225" s="61" t="str">
        <f>MID(Table3[[#This Row],[تاریخ]],5,2)</f>
        <v>05</v>
      </c>
    </row>
    <row r="1226" spans="2:6" x14ac:dyDescent="0.25">
      <c r="B1226" s="5">
        <v>14000506</v>
      </c>
      <c r="C1226" s="61">
        <f>MATCH(Table3[[#This Row],[تاریخ]],Table3[تاریخ],0)</f>
        <v>1225</v>
      </c>
      <c r="D1226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1226" s="61" t="str">
        <f>LEFT(Table3[[#This Row],[تاریخ]],4)</f>
        <v>1400</v>
      </c>
      <c r="F1226" s="61" t="str">
        <f>MID(Table3[[#This Row],[تاریخ]],5,2)</f>
        <v>05</v>
      </c>
    </row>
    <row r="1227" spans="2:6" x14ac:dyDescent="0.25">
      <c r="B1227" s="5">
        <v>14000507</v>
      </c>
      <c r="C1227" s="61">
        <f>MATCH(Table3[[#This Row],[تاریخ]],Table3[تاریخ],0)</f>
        <v>1226</v>
      </c>
      <c r="D1227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1227" s="61" t="str">
        <f>LEFT(Table3[[#This Row],[تاریخ]],4)</f>
        <v>1400</v>
      </c>
      <c r="F1227" s="61" t="str">
        <f>MID(Table3[[#This Row],[تاریخ]],5,2)</f>
        <v>05</v>
      </c>
    </row>
    <row r="1228" spans="2:6" x14ac:dyDescent="0.25">
      <c r="B1228" s="5">
        <v>14000508</v>
      </c>
      <c r="C1228" s="61">
        <f>MATCH(Table3[[#This Row],[تاریخ]],Table3[تاریخ],0)</f>
        <v>1227</v>
      </c>
      <c r="D1228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1228" s="61" t="str">
        <f>LEFT(Table3[[#This Row],[تاریخ]],4)</f>
        <v>1400</v>
      </c>
      <c r="F1228" s="61" t="str">
        <f>MID(Table3[[#This Row],[تاریخ]],5,2)</f>
        <v>05</v>
      </c>
    </row>
    <row r="1229" spans="2:6" x14ac:dyDescent="0.25">
      <c r="B1229" s="5">
        <v>14000509</v>
      </c>
      <c r="C1229" s="61">
        <f>MATCH(Table3[[#This Row],[تاریخ]],Table3[تاریخ],0)</f>
        <v>1228</v>
      </c>
      <c r="D1229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1229" s="61" t="str">
        <f>LEFT(Table3[[#This Row],[تاریخ]],4)</f>
        <v>1400</v>
      </c>
      <c r="F1229" s="61" t="str">
        <f>MID(Table3[[#This Row],[تاریخ]],5,2)</f>
        <v>05</v>
      </c>
    </row>
    <row r="1230" spans="2:6" x14ac:dyDescent="0.25">
      <c r="B1230" s="5">
        <v>14000510</v>
      </c>
      <c r="C1230" s="61">
        <f>MATCH(Table3[[#This Row],[تاریخ]],Table3[تاریخ],0)</f>
        <v>1229</v>
      </c>
      <c r="D1230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1230" s="61" t="str">
        <f>LEFT(Table3[[#This Row],[تاریخ]],4)</f>
        <v>1400</v>
      </c>
      <c r="F1230" s="61" t="str">
        <f>MID(Table3[[#This Row],[تاریخ]],5,2)</f>
        <v>05</v>
      </c>
    </row>
    <row r="1231" spans="2:6" x14ac:dyDescent="0.25">
      <c r="B1231" s="5">
        <v>14000511</v>
      </c>
      <c r="C1231" s="61">
        <f>MATCH(Table3[[#This Row],[تاریخ]],Table3[تاریخ],0)</f>
        <v>1230</v>
      </c>
      <c r="D1231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1231" s="61" t="str">
        <f>LEFT(Table3[[#This Row],[تاریخ]],4)</f>
        <v>1400</v>
      </c>
      <c r="F1231" s="61" t="str">
        <f>MID(Table3[[#This Row],[تاریخ]],5,2)</f>
        <v>05</v>
      </c>
    </row>
    <row r="1232" spans="2:6" x14ac:dyDescent="0.25">
      <c r="B1232" s="5">
        <v>14000512</v>
      </c>
      <c r="C1232" s="61">
        <f>MATCH(Table3[[#This Row],[تاریخ]],Table3[تاریخ],0)</f>
        <v>1231</v>
      </c>
      <c r="D1232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1232" s="61" t="str">
        <f>LEFT(Table3[[#This Row],[تاریخ]],4)</f>
        <v>1400</v>
      </c>
      <c r="F1232" s="61" t="str">
        <f>MID(Table3[[#This Row],[تاریخ]],5,2)</f>
        <v>05</v>
      </c>
    </row>
    <row r="1233" spans="2:6" x14ac:dyDescent="0.25">
      <c r="B1233" s="5">
        <v>14000513</v>
      </c>
      <c r="C1233" s="61">
        <f>MATCH(Table3[[#This Row],[تاریخ]],Table3[تاریخ],0)</f>
        <v>1232</v>
      </c>
      <c r="D1233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1233" s="61" t="str">
        <f>LEFT(Table3[[#This Row],[تاریخ]],4)</f>
        <v>1400</v>
      </c>
      <c r="F1233" s="61" t="str">
        <f>MID(Table3[[#This Row],[تاریخ]],5,2)</f>
        <v>05</v>
      </c>
    </row>
    <row r="1234" spans="2:6" x14ac:dyDescent="0.25">
      <c r="B1234" s="5">
        <v>14000514</v>
      </c>
      <c r="C1234" s="61">
        <f>MATCH(Table3[[#This Row],[تاریخ]],Table3[تاریخ],0)</f>
        <v>1233</v>
      </c>
      <c r="D1234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1234" s="61" t="str">
        <f>LEFT(Table3[[#This Row],[تاریخ]],4)</f>
        <v>1400</v>
      </c>
      <c r="F1234" s="61" t="str">
        <f>MID(Table3[[#This Row],[تاریخ]],5,2)</f>
        <v>05</v>
      </c>
    </row>
    <row r="1235" spans="2:6" x14ac:dyDescent="0.25">
      <c r="B1235" s="5">
        <v>14000515</v>
      </c>
      <c r="C1235" s="61">
        <f>MATCH(Table3[[#This Row],[تاریخ]],Table3[تاریخ],0)</f>
        <v>1234</v>
      </c>
      <c r="D1235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1235" s="61" t="str">
        <f>LEFT(Table3[[#This Row],[تاریخ]],4)</f>
        <v>1400</v>
      </c>
      <c r="F1235" s="61" t="str">
        <f>MID(Table3[[#This Row],[تاریخ]],5,2)</f>
        <v>05</v>
      </c>
    </row>
    <row r="1236" spans="2:6" x14ac:dyDescent="0.25">
      <c r="B1236" s="5">
        <v>14000516</v>
      </c>
      <c r="C1236" s="61">
        <f>MATCH(Table3[[#This Row],[تاریخ]],Table3[تاریخ],0)</f>
        <v>1235</v>
      </c>
      <c r="D1236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1236" s="61" t="str">
        <f>LEFT(Table3[[#This Row],[تاریخ]],4)</f>
        <v>1400</v>
      </c>
      <c r="F1236" s="61" t="str">
        <f>MID(Table3[[#This Row],[تاریخ]],5,2)</f>
        <v>05</v>
      </c>
    </row>
    <row r="1237" spans="2:6" x14ac:dyDescent="0.25">
      <c r="B1237" s="5">
        <v>14000517</v>
      </c>
      <c r="C1237" s="61">
        <f>MATCH(Table3[[#This Row],[تاریخ]],Table3[تاریخ],0)</f>
        <v>1236</v>
      </c>
      <c r="D1237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1237" s="61" t="str">
        <f>LEFT(Table3[[#This Row],[تاریخ]],4)</f>
        <v>1400</v>
      </c>
      <c r="F1237" s="61" t="str">
        <f>MID(Table3[[#This Row],[تاریخ]],5,2)</f>
        <v>05</v>
      </c>
    </row>
    <row r="1238" spans="2:6" x14ac:dyDescent="0.25">
      <c r="B1238" s="5">
        <v>14000518</v>
      </c>
      <c r="C1238" s="61">
        <f>MATCH(Table3[[#This Row],[تاریخ]],Table3[تاریخ],0)</f>
        <v>1237</v>
      </c>
      <c r="D1238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1238" s="61" t="str">
        <f>LEFT(Table3[[#This Row],[تاریخ]],4)</f>
        <v>1400</v>
      </c>
      <c r="F1238" s="61" t="str">
        <f>MID(Table3[[#This Row],[تاریخ]],5,2)</f>
        <v>05</v>
      </c>
    </row>
    <row r="1239" spans="2:6" x14ac:dyDescent="0.25">
      <c r="B1239" s="5">
        <v>14000519</v>
      </c>
      <c r="C1239" s="61">
        <f>MATCH(Table3[[#This Row],[تاریخ]],Table3[تاریخ],0)</f>
        <v>1238</v>
      </c>
      <c r="D1239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1239" s="61" t="str">
        <f>LEFT(Table3[[#This Row],[تاریخ]],4)</f>
        <v>1400</v>
      </c>
      <c r="F1239" s="61" t="str">
        <f>MID(Table3[[#This Row],[تاریخ]],5,2)</f>
        <v>05</v>
      </c>
    </row>
    <row r="1240" spans="2:6" x14ac:dyDescent="0.25">
      <c r="B1240" s="5">
        <v>14000520</v>
      </c>
      <c r="C1240" s="61">
        <f>MATCH(Table3[[#This Row],[تاریخ]],Table3[تاریخ],0)</f>
        <v>1239</v>
      </c>
      <c r="D1240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1240" s="61" t="str">
        <f>LEFT(Table3[[#This Row],[تاریخ]],4)</f>
        <v>1400</v>
      </c>
      <c r="F1240" s="61" t="str">
        <f>MID(Table3[[#This Row],[تاریخ]],5,2)</f>
        <v>05</v>
      </c>
    </row>
    <row r="1241" spans="2:6" x14ac:dyDescent="0.25">
      <c r="B1241" s="5">
        <v>14000521</v>
      </c>
      <c r="C1241" s="61">
        <f>MATCH(Table3[[#This Row],[تاریخ]],Table3[تاریخ],0)</f>
        <v>1240</v>
      </c>
      <c r="D1241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1241" s="61" t="str">
        <f>LEFT(Table3[[#This Row],[تاریخ]],4)</f>
        <v>1400</v>
      </c>
      <c r="F1241" s="61" t="str">
        <f>MID(Table3[[#This Row],[تاریخ]],5,2)</f>
        <v>05</v>
      </c>
    </row>
    <row r="1242" spans="2:6" x14ac:dyDescent="0.25">
      <c r="B1242" s="5">
        <v>14000522</v>
      </c>
      <c r="C1242" s="61">
        <f>MATCH(Table3[[#This Row],[تاریخ]],Table3[تاریخ],0)</f>
        <v>1241</v>
      </c>
      <c r="D1242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1242" s="61" t="str">
        <f>LEFT(Table3[[#This Row],[تاریخ]],4)</f>
        <v>1400</v>
      </c>
      <c r="F1242" s="61" t="str">
        <f>MID(Table3[[#This Row],[تاریخ]],5,2)</f>
        <v>05</v>
      </c>
    </row>
    <row r="1243" spans="2:6" x14ac:dyDescent="0.25">
      <c r="B1243" s="5">
        <v>14000523</v>
      </c>
      <c r="C1243" s="61">
        <f>MATCH(Table3[[#This Row],[تاریخ]],Table3[تاریخ],0)</f>
        <v>1242</v>
      </c>
      <c r="D1243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1243" s="61" t="str">
        <f>LEFT(Table3[[#This Row],[تاریخ]],4)</f>
        <v>1400</v>
      </c>
      <c r="F1243" s="61" t="str">
        <f>MID(Table3[[#This Row],[تاریخ]],5,2)</f>
        <v>05</v>
      </c>
    </row>
    <row r="1244" spans="2:6" x14ac:dyDescent="0.25">
      <c r="B1244" s="5">
        <v>14000524</v>
      </c>
      <c r="C1244" s="61">
        <f>MATCH(Table3[[#This Row],[تاریخ]],Table3[تاریخ],0)</f>
        <v>1243</v>
      </c>
      <c r="D1244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1244" s="61" t="str">
        <f>LEFT(Table3[[#This Row],[تاریخ]],4)</f>
        <v>1400</v>
      </c>
      <c r="F1244" s="61" t="str">
        <f>MID(Table3[[#This Row],[تاریخ]],5,2)</f>
        <v>05</v>
      </c>
    </row>
    <row r="1245" spans="2:6" x14ac:dyDescent="0.25">
      <c r="B1245" s="5">
        <v>14000525</v>
      </c>
      <c r="C1245" s="61">
        <f>MATCH(Table3[[#This Row],[تاریخ]],Table3[تاریخ],0)</f>
        <v>1244</v>
      </c>
      <c r="D1245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1245" s="61" t="str">
        <f>LEFT(Table3[[#This Row],[تاریخ]],4)</f>
        <v>1400</v>
      </c>
      <c r="F1245" s="61" t="str">
        <f>MID(Table3[[#This Row],[تاریخ]],5,2)</f>
        <v>05</v>
      </c>
    </row>
    <row r="1246" spans="2:6" x14ac:dyDescent="0.25">
      <c r="B1246" s="5">
        <v>14000526</v>
      </c>
      <c r="C1246" s="61">
        <f>MATCH(Table3[[#This Row],[تاریخ]],Table3[تاریخ],0)</f>
        <v>1245</v>
      </c>
      <c r="D1246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1246" s="61" t="str">
        <f>LEFT(Table3[[#This Row],[تاریخ]],4)</f>
        <v>1400</v>
      </c>
      <c r="F1246" s="61" t="str">
        <f>MID(Table3[[#This Row],[تاریخ]],5,2)</f>
        <v>05</v>
      </c>
    </row>
    <row r="1247" spans="2:6" x14ac:dyDescent="0.25">
      <c r="B1247" s="5">
        <v>14000527</v>
      </c>
      <c r="C1247" s="61">
        <f>MATCH(Table3[[#This Row],[تاریخ]],Table3[تاریخ],0)</f>
        <v>1246</v>
      </c>
      <c r="D1247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1247" s="61" t="str">
        <f>LEFT(Table3[[#This Row],[تاریخ]],4)</f>
        <v>1400</v>
      </c>
      <c r="F1247" s="61" t="str">
        <f>MID(Table3[[#This Row],[تاریخ]],5,2)</f>
        <v>05</v>
      </c>
    </row>
    <row r="1248" spans="2:6" x14ac:dyDescent="0.25">
      <c r="B1248" s="5">
        <v>14000528</v>
      </c>
      <c r="C1248" s="61">
        <f>MATCH(Table3[[#This Row],[تاریخ]],Table3[تاریخ],0)</f>
        <v>1247</v>
      </c>
      <c r="D1248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1248" s="61" t="str">
        <f>LEFT(Table3[[#This Row],[تاریخ]],4)</f>
        <v>1400</v>
      </c>
      <c r="F1248" s="61" t="str">
        <f>MID(Table3[[#This Row],[تاریخ]],5,2)</f>
        <v>05</v>
      </c>
    </row>
    <row r="1249" spans="2:6" x14ac:dyDescent="0.25">
      <c r="B1249" s="5">
        <v>14000529</v>
      </c>
      <c r="C1249" s="61">
        <f>MATCH(Table3[[#This Row],[تاریخ]],Table3[تاریخ],0)</f>
        <v>1248</v>
      </c>
      <c r="D1249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1249" s="61" t="str">
        <f>LEFT(Table3[[#This Row],[تاریخ]],4)</f>
        <v>1400</v>
      </c>
      <c r="F1249" s="61" t="str">
        <f>MID(Table3[[#This Row],[تاریخ]],5,2)</f>
        <v>05</v>
      </c>
    </row>
    <row r="1250" spans="2:6" x14ac:dyDescent="0.25">
      <c r="B1250" s="5">
        <v>14000530</v>
      </c>
      <c r="C1250" s="61">
        <f>MATCH(Table3[[#This Row],[تاریخ]],Table3[تاریخ],0)</f>
        <v>1249</v>
      </c>
      <c r="D1250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1250" s="61" t="str">
        <f>LEFT(Table3[[#This Row],[تاریخ]],4)</f>
        <v>1400</v>
      </c>
      <c r="F1250" s="61" t="str">
        <f>MID(Table3[[#This Row],[تاریخ]],5,2)</f>
        <v>05</v>
      </c>
    </row>
    <row r="1251" spans="2:6" x14ac:dyDescent="0.25">
      <c r="B1251" s="5">
        <v>14000531</v>
      </c>
      <c r="C1251" s="61">
        <f>MATCH(Table3[[#This Row],[تاریخ]],Table3[تاریخ],0)</f>
        <v>1250</v>
      </c>
      <c r="D1251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مرداد</v>
      </c>
      <c r="E1251" s="61" t="str">
        <f>LEFT(Table3[[#This Row],[تاریخ]],4)</f>
        <v>1400</v>
      </c>
      <c r="F1251" s="61" t="str">
        <f>MID(Table3[[#This Row],[تاریخ]],5,2)</f>
        <v>05</v>
      </c>
    </row>
    <row r="1252" spans="2:6" x14ac:dyDescent="0.25">
      <c r="B1252" s="5">
        <v>14000601</v>
      </c>
      <c r="C1252" s="61">
        <f>MATCH(Table3[[#This Row],[تاریخ]],Table3[تاریخ],0)</f>
        <v>1251</v>
      </c>
      <c r="D1252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1252" s="61" t="str">
        <f>LEFT(Table3[[#This Row],[تاریخ]],4)</f>
        <v>1400</v>
      </c>
      <c r="F1252" s="61" t="str">
        <f>MID(Table3[[#This Row],[تاریخ]],5,2)</f>
        <v>06</v>
      </c>
    </row>
    <row r="1253" spans="2:6" x14ac:dyDescent="0.25">
      <c r="B1253" s="5">
        <v>14000602</v>
      </c>
      <c r="C1253" s="61">
        <f>MATCH(Table3[[#This Row],[تاریخ]],Table3[تاریخ],0)</f>
        <v>1252</v>
      </c>
      <c r="D1253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1253" s="61" t="str">
        <f>LEFT(Table3[[#This Row],[تاریخ]],4)</f>
        <v>1400</v>
      </c>
      <c r="F1253" s="61" t="str">
        <f>MID(Table3[[#This Row],[تاریخ]],5,2)</f>
        <v>06</v>
      </c>
    </row>
    <row r="1254" spans="2:6" x14ac:dyDescent="0.25">
      <c r="B1254" s="5">
        <v>14000603</v>
      </c>
      <c r="C1254" s="61">
        <f>MATCH(Table3[[#This Row],[تاریخ]],Table3[تاریخ],0)</f>
        <v>1253</v>
      </c>
      <c r="D1254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1254" s="61" t="str">
        <f>LEFT(Table3[[#This Row],[تاریخ]],4)</f>
        <v>1400</v>
      </c>
      <c r="F1254" s="61" t="str">
        <f>MID(Table3[[#This Row],[تاریخ]],5,2)</f>
        <v>06</v>
      </c>
    </row>
    <row r="1255" spans="2:6" x14ac:dyDescent="0.25">
      <c r="B1255" s="5">
        <v>14000604</v>
      </c>
      <c r="C1255" s="61">
        <f>MATCH(Table3[[#This Row],[تاریخ]],Table3[تاریخ],0)</f>
        <v>1254</v>
      </c>
      <c r="D1255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1255" s="61" t="str">
        <f>LEFT(Table3[[#This Row],[تاریخ]],4)</f>
        <v>1400</v>
      </c>
      <c r="F1255" s="61" t="str">
        <f>MID(Table3[[#This Row],[تاریخ]],5,2)</f>
        <v>06</v>
      </c>
    </row>
    <row r="1256" spans="2:6" x14ac:dyDescent="0.25">
      <c r="B1256" s="5">
        <v>14000605</v>
      </c>
      <c r="C1256" s="61">
        <f>MATCH(Table3[[#This Row],[تاریخ]],Table3[تاریخ],0)</f>
        <v>1255</v>
      </c>
      <c r="D1256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1256" s="61" t="str">
        <f>LEFT(Table3[[#This Row],[تاریخ]],4)</f>
        <v>1400</v>
      </c>
      <c r="F1256" s="61" t="str">
        <f>MID(Table3[[#This Row],[تاریخ]],5,2)</f>
        <v>06</v>
      </c>
    </row>
    <row r="1257" spans="2:6" x14ac:dyDescent="0.25">
      <c r="B1257" s="5">
        <v>14000606</v>
      </c>
      <c r="C1257" s="61">
        <f>MATCH(Table3[[#This Row],[تاریخ]],Table3[تاریخ],0)</f>
        <v>1256</v>
      </c>
      <c r="D1257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1257" s="61" t="str">
        <f>LEFT(Table3[[#This Row],[تاریخ]],4)</f>
        <v>1400</v>
      </c>
      <c r="F1257" s="61" t="str">
        <f>MID(Table3[[#This Row],[تاریخ]],5,2)</f>
        <v>06</v>
      </c>
    </row>
    <row r="1258" spans="2:6" x14ac:dyDescent="0.25">
      <c r="B1258" s="5">
        <v>14000607</v>
      </c>
      <c r="C1258" s="61">
        <f>MATCH(Table3[[#This Row],[تاریخ]],Table3[تاریخ],0)</f>
        <v>1257</v>
      </c>
      <c r="D1258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1258" s="61" t="str">
        <f>LEFT(Table3[[#This Row],[تاریخ]],4)</f>
        <v>1400</v>
      </c>
      <c r="F1258" s="61" t="str">
        <f>MID(Table3[[#This Row],[تاریخ]],5,2)</f>
        <v>06</v>
      </c>
    </row>
    <row r="1259" spans="2:6" x14ac:dyDescent="0.25">
      <c r="B1259" s="5">
        <v>14000608</v>
      </c>
      <c r="C1259" s="61">
        <f>MATCH(Table3[[#This Row],[تاریخ]],Table3[تاریخ],0)</f>
        <v>1258</v>
      </c>
      <c r="D1259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1259" s="61" t="str">
        <f>LEFT(Table3[[#This Row],[تاریخ]],4)</f>
        <v>1400</v>
      </c>
      <c r="F1259" s="61" t="str">
        <f>MID(Table3[[#This Row],[تاریخ]],5,2)</f>
        <v>06</v>
      </c>
    </row>
    <row r="1260" spans="2:6" x14ac:dyDescent="0.25">
      <c r="B1260" s="5">
        <v>14000609</v>
      </c>
      <c r="C1260" s="61">
        <f>MATCH(Table3[[#This Row],[تاریخ]],Table3[تاریخ],0)</f>
        <v>1259</v>
      </c>
      <c r="D1260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1260" s="61" t="str">
        <f>LEFT(Table3[[#This Row],[تاریخ]],4)</f>
        <v>1400</v>
      </c>
      <c r="F1260" s="61" t="str">
        <f>MID(Table3[[#This Row],[تاریخ]],5,2)</f>
        <v>06</v>
      </c>
    </row>
    <row r="1261" spans="2:6" x14ac:dyDescent="0.25">
      <c r="B1261" s="5">
        <v>14000610</v>
      </c>
      <c r="C1261" s="61">
        <f>MATCH(Table3[[#This Row],[تاریخ]],Table3[تاریخ],0)</f>
        <v>1260</v>
      </c>
      <c r="D1261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1261" s="61" t="str">
        <f>LEFT(Table3[[#This Row],[تاریخ]],4)</f>
        <v>1400</v>
      </c>
      <c r="F1261" s="61" t="str">
        <f>MID(Table3[[#This Row],[تاریخ]],5,2)</f>
        <v>06</v>
      </c>
    </row>
    <row r="1262" spans="2:6" x14ac:dyDescent="0.25">
      <c r="B1262" s="5">
        <v>14000611</v>
      </c>
      <c r="C1262" s="61">
        <f>MATCH(Table3[[#This Row],[تاریخ]],Table3[تاریخ],0)</f>
        <v>1261</v>
      </c>
      <c r="D1262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1262" s="61" t="str">
        <f>LEFT(Table3[[#This Row],[تاریخ]],4)</f>
        <v>1400</v>
      </c>
      <c r="F1262" s="61" t="str">
        <f>MID(Table3[[#This Row],[تاریخ]],5,2)</f>
        <v>06</v>
      </c>
    </row>
    <row r="1263" spans="2:6" x14ac:dyDescent="0.25">
      <c r="B1263" s="5">
        <v>14000612</v>
      </c>
      <c r="C1263" s="61">
        <f>MATCH(Table3[[#This Row],[تاریخ]],Table3[تاریخ],0)</f>
        <v>1262</v>
      </c>
      <c r="D1263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1263" s="61" t="str">
        <f>LEFT(Table3[[#This Row],[تاریخ]],4)</f>
        <v>1400</v>
      </c>
      <c r="F1263" s="61" t="str">
        <f>MID(Table3[[#This Row],[تاریخ]],5,2)</f>
        <v>06</v>
      </c>
    </row>
    <row r="1264" spans="2:6" x14ac:dyDescent="0.25">
      <c r="B1264" s="5">
        <v>14000613</v>
      </c>
      <c r="C1264" s="61">
        <f>MATCH(Table3[[#This Row],[تاریخ]],Table3[تاریخ],0)</f>
        <v>1263</v>
      </c>
      <c r="D1264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1264" s="61" t="str">
        <f>LEFT(Table3[[#This Row],[تاریخ]],4)</f>
        <v>1400</v>
      </c>
      <c r="F1264" s="61" t="str">
        <f>MID(Table3[[#This Row],[تاریخ]],5,2)</f>
        <v>06</v>
      </c>
    </row>
    <row r="1265" spans="2:6" x14ac:dyDescent="0.25">
      <c r="B1265" s="5">
        <v>14000614</v>
      </c>
      <c r="C1265" s="61">
        <f>MATCH(Table3[[#This Row],[تاریخ]],Table3[تاریخ],0)</f>
        <v>1264</v>
      </c>
      <c r="D1265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1265" s="61" t="str">
        <f>LEFT(Table3[[#This Row],[تاریخ]],4)</f>
        <v>1400</v>
      </c>
      <c r="F1265" s="61" t="str">
        <f>MID(Table3[[#This Row],[تاریخ]],5,2)</f>
        <v>06</v>
      </c>
    </row>
    <row r="1266" spans="2:6" x14ac:dyDescent="0.25">
      <c r="B1266" s="5">
        <v>14000615</v>
      </c>
      <c r="C1266" s="61">
        <f>MATCH(Table3[[#This Row],[تاریخ]],Table3[تاریخ],0)</f>
        <v>1265</v>
      </c>
      <c r="D1266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1266" s="61" t="str">
        <f>LEFT(Table3[[#This Row],[تاریخ]],4)</f>
        <v>1400</v>
      </c>
      <c r="F1266" s="61" t="str">
        <f>MID(Table3[[#This Row],[تاریخ]],5,2)</f>
        <v>06</v>
      </c>
    </row>
    <row r="1267" spans="2:6" x14ac:dyDescent="0.25">
      <c r="B1267" s="5">
        <v>14000616</v>
      </c>
      <c r="C1267" s="61">
        <f>MATCH(Table3[[#This Row],[تاریخ]],Table3[تاریخ],0)</f>
        <v>1266</v>
      </c>
      <c r="D1267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1267" s="61" t="str">
        <f>LEFT(Table3[[#This Row],[تاریخ]],4)</f>
        <v>1400</v>
      </c>
      <c r="F1267" s="61" t="str">
        <f>MID(Table3[[#This Row],[تاریخ]],5,2)</f>
        <v>06</v>
      </c>
    </row>
    <row r="1268" spans="2:6" x14ac:dyDescent="0.25">
      <c r="B1268" s="5">
        <v>14000617</v>
      </c>
      <c r="C1268" s="61">
        <f>MATCH(Table3[[#This Row],[تاریخ]],Table3[تاریخ],0)</f>
        <v>1267</v>
      </c>
      <c r="D1268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1268" s="61" t="str">
        <f>LEFT(Table3[[#This Row],[تاریخ]],4)</f>
        <v>1400</v>
      </c>
      <c r="F1268" s="61" t="str">
        <f>MID(Table3[[#This Row],[تاریخ]],5,2)</f>
        <v>06</v>
      </c>
    </row>
    <row r="1269" spans="2:6" x14ac:dyDescent="0.25">
      <c r="B1269" s="5">
        <v>14000618</v>
      </c>
      <c r="C1269" s="61">
        <f>MATCH(Table3[[#This Row],[تاریخ]],Table3[تاریخ],0)</f>
        <v>1268</v>
      </c>
      <c r="D1269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1269" s="61" t="str">
        <f>LEFT(Table3[[#This Row],[تاریخ]],4)</f>
        <v>1400</v>
      </c>
      <c r="F1269" s="61" t="str">
        <f>MID(Table3[[#This Row],[تاریخ]],5,2)</f>
        <v>06</v>
      </c>
    </row>
    <row r="1270" spans="2:6" x14ac:dyDescent="0.25">
      <c r="B1270" s="5">
        <v>14000619</v>
      </c>
      <c r="C1270" s="61">
        <f>MATCH(Table3[[#This Row],[تاریخ]],Table3[تاریخ],0)</f>
        <v>1269</v>
      </c>
      <c r="D1270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1270" s="61" t="str">
        <f>LEFT(Table3[[#This Row],[تاریخ]],4)</f>
        <v>1400</v>
      </c>
      <c r="F1270" s="61" t="str">
        <f>MID(Table3[[#This Row],[تاریخ]],5,2)</f>
        <v>06</v>
      </c>
    </row>
    <row r="1271" spans="2:6" x14ac:dyDescent="0.25">
      <c r="B1271" s="5">
        <v>14000620</v>
      </c>
      <c r="C1271" s="61">
        <f>MATCH(Table3[[#This Row],[تاریخ]],Table3[تاریخ],0)</f>
        <v>1270</v>
      </c>
      <c r="D1271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1271" s="61" t="str">
        <f>LEFT(Table3[[#This Row],[تاریخ]],4)</f>
        <v>1400</v>
      </c>
      <c r="F1271" s="61" t="str">
        <f>MID(Table3[[#This Row],[تاریخ]],5,2)</f>
        <v>06</v>
      </c>
    </row>
    <row r="1272" spans="2:6" x14ac:dyDescent="0.25">
      <c r="B1272" s="5">
        <v>14000621</v>
      </c>
      <c r="C1272" s="61">
        <f>MATCH(Table3[[#This Row],[تاریخ]],Table3[تاریخ],0)</f>
        <v>1271</v>
      </c>
      <c r="D1272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1272" s="61" t="str">
        <f>LEFT(Table3[[#This Row],[تاریخ]],4)</f>
        <v>1400</v>
      </c>
      <c r="F1272" s="61" t="str">
        <f>MID(Table3[[#This Row],[تاریخ]],5,2)</f>
        <v>06</v>
      </c>
    </row>
    <row r="1273" spans="2:6" x14ac:dyDescent="0.25">
      <c r="B1273" s="5">
        <v>14000622</v>
      </c>
      <c r="C1273" s="61">
        <f>MATCH(Table3[[#This Row],[تاریخ]],Table3[تاریخ],0)</f>
        <v>1272</v>
      </c>
      <c r="D1273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1273" s="61" t="str">
        <f>LEFT(Table3[[#This Row],[تاریخ]],4)</f>
        <v>1400</v>
      </c>
      <c r="F1273" s="61" t="str">
        <f>MID(Table3[[#This Row],[تاریخ]],5,2)</f>
        <v>06</v>
      </c>
    </row>
    <row r="1274" spans="2:6" x14ac:dyDescent="0.25">
      <c r="B1274" s="5">
        <v>14000623</v>
      </c>
      <c r="C1274" s="61">
        <f>MATCH(Table3[[#This Row],[تاریخ]],Table3[تاریخ],0)</f>
        <v>1273</v>
      </c>
      <c r="D1274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1274" s="61" t="str">
        <f>LEFT(Table3[[#This Row],[تاریخ]],4)</f>
        <v>1400</v>
      </c>
      <c r="F1274" s="61" t="str">
        <f>MID(Table3[[#This Row],[تاریخ]],5,2)</f>
        <v>06</v>
      </c>
    </row>
    <row r="1275" spans="2:6" x14ac:dyDescent="0.25">
      <c r="B1275" s="5">
        <v>14000624</v>
      </c>
      <c r="C1275" s="61">
        <f>MATCH(Table3[[#This Row],[تاریخ]],Table3[تاریخ],0)</f>
        <v>1274</v>
      </c>
      <c r="D1275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1275" s="61" t="str">
        <f>LEFT(Table3[[#This Row],[تاریخ]],4)</f>
        <v>1400</v>
      </c>
      <c r="F1275" s="61" t="str">
        <f>MID(Table3[[#This Row],[تاریخ]],5,2)</f>
        <v>06</v>
      </c>
    </row>
    <row r="1276" spans="2:6" x14ac:dyDescent="0.25">
      <c r="B1276" s="5">
        <v>14000625</v>
      </c>
      <c r="C1276" s="61">
        <f>MATCH(Table3[[#This Row],[تاریخ]],Table3[تاریخ],0)</f>
        <v>1275</v>
      </c>
      <c r="D1276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1276" s="61" t="str">
        <f>LEFT(Table3[[#This Row],[تاریخ]],4)</f>
        <v>1400</v>
      </c>
      <c r="F1276" s="61" t="str">
        <f>MID(Table3[[#This Row],[تاریخ]],5,2)</f>
        <v>06</v>
      </c>
    </row>
    <row r="1277" spans="2:6" x14ac:dyDescent="0.25">
      <c r="B1277" s="5">
        <v>14000626</v>
      </c>
      <c r="C1277" s="61">
        <f>MATCH(Table3[[#This Row],[تاریخ]],Table3[تاریخ],0)</f>
        <v>1276</v>
      </c>
      <c r="D1277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1277" s="61" t="str">
        <f>LEFT(Table3[[#This Row],[تاریخ]],4)</f>
        <v>1400</v>
      </c>
      <c r="F1277" s="61" t="str">
        <f>MID(Table3[[#This Row],[تاریخ]],5,2)</f>
        <v>06</v>
      </c>
    </row>
    <row r="1278" spans="2:6" x14ac:dyDescent="0.25">
      <c r="B1278" s="5">
        <v>14000627</v>
      </c>
      <c r="C1278" s="61">
        <f>MATCH(Table3[[#This Row],[تاریخ]],Table3[تاریخ],0)</f>
        <v>1277</v>
      </c>
      <c r="D1278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1278" s="61" t="str">
        <f>LEFT(Table3[[#This Row],[تاریخ]],4)</f>
        <v>1400</v>
      </c>
      <c r="F1278" s="61" t="str">
        <f>MID(Table3[[#This Row],[تاریخ]],5,2)</f>
        <v>06</v>
      </c>
    </row>
    <row r="1279" spans="2:6" x14ac:dyDescent="0.25">
      <c r="B1279" s="5">
        <v>14000628</v>
      </c>
      <c r="C1279" s="61">
        <f>MATCH(Table3[[#This Row],[تاریخ]],Table3[تاریخ],0)</f>
        <v>1278</v>
      </c>
      <c r="D1279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1279" s="61" t="str">
        <f>LEFT(Table3[[#This Row],[تاریخ]],4)</f>
        <v>1400</v>
      </c>
      <c r="F1279" s="61" t="str">
        <f>MID(Table3[[#This Row],[تاریخ]],5,2)</f>
        <v>06</v>
      </c>
    </row>
    <row r="1280" spans="2:6" x14ac:dyDescent="0.25">
      <c r="B1280" s="5">
        <v>14000629</v>
      </c>
      <c r="C1280" s="61">
        <f>MATCH(Table3[[#This Row],[تاریخ]],Table3[تاریخ],0)</f>
        <v>1279</v>
      </c>
      <c r="D1280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1280" s="61" t="str">
        <f>LEFT(Table3[[#This Row],[تاریخ]],4)</f>
        <v>1400</v>
      </c>
      <c r="F1280" s="61" t="str">
        <f>MID(Table3[[#This Row],[تاریخ]],5,2)</f>
        <v>06</v>
      </c>
    </row>
    <row r="1281" spans="2:6" x14ac:dyDescent="0.25">
      <c r="B1281" s="5">
        <v>14000630</v>
      </c>
      <c r="C1281" s="61">
        <f>MATCH(Table3[[#This Row],[تاریخ]],Table3[تاریخ],0)</f>
        <v>1280</v>
      </c>
      <c r="D1281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1281" s="61" t="str">
        <f>LEFT(Table3[[#This Row],[تاریخ]],4)</f>
        <v>1400</v>
      </c>
      <c r="F1281" s="61" t="str">
        <f>MID(Table3[[#This Row],[تاریخ]],5,2)</f>
        <v>06</v>
      </c>
    </row>
    <row r="1282" spans="2:6" x14ac:dyDescent="0.25">
      <c r="B1282" s="5">
        <v>14000631</v>
      </c>
      <c r="C1282" s="61">
        <f>MATCH(Table3[[#This Row],[تاریخ]],Table3[تاریخ],0)</f>
        <v>1281</v>
      </c>
      <c r="D1282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شهریور</v>
      </c>
      <c r="E1282" s="61" t="str">
        <f>LEFT(Table3[[#This Row],[تاریخ]],4)</f>
        <v>1400</v>
      </c>
      <c r="F1282" s="61" t="str">
        <f>MID(Table3[[#This Row],[تاریخ]],5,2)</f>
        <v>06</v>
      </c>
    </row>
    <row r="1283" spans="2:6" x14ac:dyDescent="0.25">
      <c r="B1283" s="5">
        <v>14000701</v>
      </c>
      <c r="C1283" s="61">
        <f>MATCH(Table3[[#This Row],[تاریخ]],Table3[تاریخ],0)</f>
        <v>1282</v>
      </c>
      <c r="D1283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1283" s="61" t="str">
        <f>LEFT(Table3[[#This Row],[تاریخ]],4)</f>
        <v>1400</v>
      </c>
      <c r="F1283" s="61" t="str">
        <f>MID(Table3[[#This Row],[تاریخ]],5,2)</f>
        <v>07</v>
      </c>
    </row>
    <row r="1284" spans="2:6" x14ac:dyDescent="0.25">
      <c r="B1284" s="5">
        <v>14000702</v>
      </c>
      <c r="C1284" s="61">
        <f>MATCH(Table3[[#This Row],[تاریخ]],Table3[تاریخ],0)</f>
        <v>1283</v>
      </c>
      <c r="D1284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1284" s="61" t="str">
        <f>LEFT(Table3[[#This Row],[تاریخ]],4)</f>
        <v>1400</v>
      </c>
      <c r="F1284" s="61" t="str">
        <f>MID(Table3[[#This Row],[تاریخ]],5,2)</f>
        <v>07</v>
      </c>
    </row>
    <row r="1285" spans="2:6" x14ac:dyDescent="0.25">
      <c r="B1285" s="5">
        <v>14000703</v>
      </c>
      <c r="C1285" s="61">
        <f>MATCH(Table3[[#This Row],[تاریخ]],Table3[تاریخ],0)</f>
        <v>1284</v>
      </c>
      <c r="D1285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1285" s="61" t="str">
        <f>LEFT(Table3[[#This Row],[تاریخ]],4)</f>
        <v>1400</v>
      </c>
      <c r="F1285" s="61" t="str">
        <f>MID(Table3[[#This Row],[تاریخ]],5,2)</f>
        <v>07</v>
      </c>
    </row>
    <row r="1286" spans="2:6" x14ac:dyDescent="0.25">
      <c r="B1286" s="5">
        <v>14000704</v>
      </c>
      <c r="C1286" s="61">
        <f>MATCH(Table3[[#This Row],[تاریخ]],Table3[تاریخ],0)</f>
        <v>1285</v>
      </c>
      <c r="D1286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1286" s="61" t="str">
        <f>LEFT(Table3[[#This Row],[تاریخ]],4)</f>
        <v>1400</v>
      </c>
      <c r="F1286" s="61" t="str">
        <f>MID(Table3[[#This Row],[تاریخ]],5,2)</f>
        <v>07</v>
      </c>
    </row>
    <row r="1287" spans="2:6" x14ac:dyDescent="0.25">
      <c r="B1287" s="5">
        <v>14000705</v>
      </c>
      <c r="C1287" s="61">
        <f>MATCH(Table3[[#This Row],[تاریخ]],Table3[تاریخ],0)</f>
        <v>1286</v>
      </c>
      <c r="D1287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1287" s="61" t="str">
        <f>LEFT(Table3[[#This Row],[تاریخ]],4)</f>
        <v>1400</v>
      </c>
      <c r="F1287" s="61" t="str">
        <f>MID(Table3[[#This Row],[تاریخ]],5,2)</f>
        <v>07</v>
      </c>
    </row>
    <row r="1288" spans="2:6" x14ac:dyDescent="0.25">
      <c r="B1288" s="5">
        <v>14000706</v>
      </c>
      <c r="C1288" s="61">
        <f>MATCH(Table3[[#This Row],[تاریخ]],Table3[تاریخ],0)</f>
        <v>1287</v>
      </c>
      <c r="D1288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1288" s="61" t="str">
        <f>LEFT(Table3[[#This Row],[تاریخ]],4)</f>
        <v>1400</v>
      </c>
      <c r="F1288" s="61" t="str">
        <f>MID(Table3[[#This Row],[تاریخ]],5,2)</f>
        <v>07</v>
      </c>
    </row>
    <row r="1289" spans="2:6" x14ac:dyDescent="0.25">
      <c r="B1289" s="5">
        <v>14000707</v>
      </c>
      <c r="C1289" s="61">
        <f>MATCH(Table3[[#This Row],[تاریخ]],Table3[تاریخ],0)</f>
        <v>1288</v>
      </c>
      <c r="D1289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1289" s="61" t="str">
        <f>LEFT(Table3[[#This Row],[تاریخ]],4)</f>
        <v>1400</v>
      </c>
      <c r="F1289" s="61" t="str">
        <f>MID(Table3[[#This Row],[تاریخ]],5,2)</f>
        <v>07</v>
      </c>
    </row>
    <row r="1290" spans="2:6" x14ac:dyDescent="0.25">
      <c r="B1290" s="5">
        <v>14000708</v>
      </c>
      <c r="C1290" s="61">
        <f>MATCH(Table3[[#This Row],[تاریخ]],Table3[تاریخ],0)</f>
        <v>1289</v>
      </c>
      <c r="D1290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1290" s="61" t="str">
        <f>LEFT(Table3[[#This Row],[تاریخ]],4)</f>
        <v>1400</v>
      </c>
      <c r="F1290" s="61" t="str">
        <f>MID(Table3[[#This Row],[تاریخ]],5,2)</f>
        <v>07</v>
      </c>
    </row>
    <row r="1291" spans="2:6" x14ac:dyDescent="0.25">
      <c r="B1291" s="5">
        <v>14000709</v>
      </c>
      <c r="C1291" s="61">
        <f>MATCH(Table3[[#This Row],[تاریخ]],Table3[تاریخ],0)</f>
        <v>1290</v>
      </c>
      <c r="D1291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1291" s="61" t="str">
        <f>LEFT(Table3[[#This Row],[تاریخ]],4)</f>
        <v>1400</v>
      </c>
      <c r="F1291" s="61" t="str">
        <f>MID(Table3[[#This Row],[تاریخ]],5,2)</f>
        <v>07</v>
      </c>
    </row>
    <row r="1292" spans="2:6" x14ac:dyDescent="0.25">
      <c r="B1292" s="5">
        <v>14000710</v>
      </c>
      <c r="C1292" s="61">
        <f>MATCH(Table3[[#This Row],[تاریخ]],Table3[تاریخ],0)</f>
        <v>1291</v>
      </c>
      <c r="D1292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1292" s="61" t="str">
        <f>LEFT(Table3[[#This Row],[تاریخ]],4)</f>
        <v>1400</v>
      </c>
      <c r="F1292" s="61" t="str">
        <f>MID(Table3[[#This Row],[تاریخ]],5,2)</f>
        <v>07</v>
      </c>
    </row>
    <row r="1293" spans="2:6" x14ac:dyDescent="0.25">
      <c r="B1293" s="5">
        <v>14000711</v>
      </c>
      <c r="C1293" s="61">
        <f>MATCH(Table3[[#This Row],[تاریخ]],Table3[تاریخ],0)</f>
        <v>1292</v>
      </c>
      <c r="D1293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1293" s="61" t="str">
        <f>LEFT(Table3[[#This Row],[تاریخ]],4)</f>
        <v>1400</v>
      </c>
      <c r="F1293" s="61" t="str">
        <f>MID(Table3[[#This Row],[تاریخ]],5,2)</f>
        <v>07</v>
      </c>
    </row>
    <row r="1294" spans="2:6" x14ac:dyDescent="0.25">
      <c r="B1294" s="5">
        <v>14000712</v>
      </c>
      <c r="C1294" s="61">
        <f>MATCH(Table3[[#This Row],[تاریخ]],Table3[تاریخ],0)</f>
        <v>1293</v>
      </c>
      <c r="D1294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1294" s="61" t="str">
        <f>LEFT(Table3[[#This Row],[تاریخ]],4)</f>
        <v>1400</v>
      </c>
      <c r="F1294" s="61" t="str">
        <f>MID(Table3[[#This Row],[تاریخ]],5,2)</f>
        <v>07</v>
      </c>
    </row>
    <row r="1295" spans="2:6" x14ac:dyDescent="0.25">
      <c r="B1295" s="5">
        <v>14000713</v>
      </c>
      <c r="C1295" s="61">
        <f>MATCH(Table3[[#This Row],[تاریخ]],Table3[تاریخ],0)</f>
        <v>1294</v>
      </c>
      <c r="D1295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1295" s="61" t="str">
        <f>LEFT(Table3[[#This Row],[تاریخ]],4)</f>
        <v>1400</v>
      </c>
      <c r="F1295" s="61" t="str">
        <f>MID(Table3[[#This Row],[تاریخ]],5,2)</f>
        <v>07</v>
      </c>
    </row>
    <row r="1296" spans="2:6" x14ac:dyDescent="0.25">
      <c r="B1296" s="5">
        <v>14000714</v>
      </c>
      <c r="C1296" s="61">
        <f>MATCH(Table3[[#This Row],[تاریخ]],Table3[تاریخ],0)</f>
        <v>1295</v>
      </c>
      <c r="D1296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1296" s="61" t="str">
        <f>LEFT(Table3[[#This Row],[تاریخ]],4)</f>
        <v>1400</v>
      </c>
      <c r="F1296" s="61" t="str">
        <f>MID(Table3[[#This Row],[تاریخ]],5,2)</f>
        <v>07</v>
      </c>
    </row>
    <row r="1297" spans="2:6" x14ac:dyDescent="0.25">
      <c r="B1297" s="5">
        <v>14000715</v>
      </c>
      <c r="C1297" s="61">
        <f>MATCH(Table3[[#This Row],[تاریخ]],Table3[تاریخ],0)</f>
        <v>1296</v>
      </c>
      <c r="D1297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1297" s="61" t="str">
        <f>LEFT(Table3[[#This Row],[تاریخ]],4)</f>
        <v>1400</v>
      </c>
      <c r="F1297" s="61" t="str">
        <f>MID(Table3[[#This Row],[تاریخ]],5,2)</f>
        <v>07</v>
      </c>
    </row>
    <row r="1298" spans="2:6" x14ac:dyDescent="0.25">
      <c r="B1298" s="5">
        <v>14000716</v>
      </c>
      <c r="C1298" s="61">
        <f>MATCH(Table3[[#This Row],[تاریخ]],Table3[تاریخ],0)</f>
        <v>1297</v>
      </c>
      <c r="D1298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1298" s="61" t="str">
        <f>LEFT(Table3[[#This Row],[تاریخ]],4)</f>
        <v>1400</v>
      </c>
      <c r="F1298" s="61" t="str">
        <f>MID(Table3[[#This Row],[تاریخ]],5,2)</f>
        <v>07</v>
      </c>
    </row>
    <row r="1299" spans="2:6" x14ac:dyDescent="0.25">
      <c r="B1299" s="5">
        <v>14000717</v>
      </c>
      <c r="C1299" s="61">
        <f>MATCH(Table3[[#This Row],[تاریخ]],Table3[تاریخ],0)</f>
        <v>1298</v>
      </c>
      <c r="D1299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1299" s="61" t="str">
        <f>LEFT(Table3[[#This Row],[تاریخ]],4)</f>
        <v>1400</v>
      </c>
      <c r="F1299" s="61" t="str">
        <f>MID(Table3[[#This Row],[تاریخ]],5,2)</f>
        <v>07</v>
      </c>
    </row>
    <row r="1300" spans="2:6" x14ac:dyDescent="0.25">
      <c r="B1300" s="5">
        <v>14000718</v>
      </c>
      <c r="C1300" s="61">
        <f>MATCH(Table3[[#This Row],[تاریخ]],Table3[تاریخ],0)</f>
        <v>1299</v>
      </c>
      <c r="D1300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1300" s="61" t="str">
        <f>LEFT(Table3[[#This Row],[تاریخ]],4)</f>
        <v>1400</v>
      </c>
      <c r="F1300" s="61" t="str">
        <f>MID(Table3[[#This Row],[تاریخ]],5,2)</f>
        <v>07</v>
      </c>
    </row>
    <row r="1301" spans="2:6" x14ac:dyDescent="0.25">
      <c r="B1301" s="5">
        <v>14000719</v>
      </c>
      <c r="C1301" s="61">
        <f>MATCH(Table3[[#This Row],[تاریخ]],Table3[تاریخ],0)</f>
        <v>1300</v>
      </c>
      <c r="D1301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1301" s="61" t="str">
        <f>LEFT(Table3[[#This Row],[تاریخ]],4)</f>
        <v>1400</v>
      </c>
      <c r="F1301" s="61" t="str">
        <f>MID(Table3[[#This Row],[تاریخ]],5,2)</f>
        <v>07</v>
      </c>
    </row>
    <row r="1302" spans="2:6" x14ac:dyDescent="0.25">
      <c r="B1302" s="5">
        <v>14000720</v>
      </c>
      <c r="C1302" s="61">
        <f>MATCH(Table3[[#This Row],[تاریخ]],Table3[تاریخ],0)</f>
        <v>1301</v>
      </c>
      <c r="D1302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1302" s="61" t="str">
        <f>LEFT(Table3[[#This Row],[تاریخ]],4)</f>
        <v>1400</v>
      </c>
      <c r="F1302" s="61" t="str">
        <f>MID(Table3[[#This Row],[تاریخ]],5,2)</f>
        <v>07</v>
      </c>
    </row>
    <row r="1303" spans="2:6" x14ac:dyDescent="0.25">
      <c r="B1303" s="5">
        <v>14000721</v>
      </c>
      <c r="C1303" s="61">
        <f>MATCH(Table3[[#This Row],[تاریخ]],Table3[تاریخ],0)</f>
        <v>1302</v>
      </c>
      <c r="D1303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1303" s="61" t="str">
        <f>LEFT(Table3[[#This Row],[تاریخ]],4)</f>
        <v>1400</v>
      </c>
      <c r="F1303" s="61" t="str">
        <f>MID(Table3[[#This Row],[تاریخ]],5,2)</f>
        <v>07</v>
      </c>
    </row>
    <row r="1304" spans="2:6" x14ac:dyDescent="0.25">
      <c r="B1304" s="5">
        <v>14000722</v>
      </c>
      <c r="C1304" s="61">
        <f>MATCH(Table3[[#This Row],[تاریخ]],Table3[تاریخ],0)</f>
        <v>1303</v>
      </c>
      <c r="D1304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1304" s="61" t="str">
        <f>LEFT(Table3[[#This Row],[تاریخ]],4)</f>
        <v>1400</v>
      </c>
      <c r="F1304" s="61" t="str">
        <f>MID(Table3[[#This Row],[تاریخ]],5,2)</f>
        <v>07</v>
      </c>
    </row>
    <row r="1305" spans="2:6" x14ac:dyDescent="0.25">
      <c r="B1305" s="5">
        <v>14000723</v>
      </c>
      <c r="C1305" s="61">
        <f>MATCH(Table3[[#This Row],[تاریخ]],Table3[تاریخ],0)</f>
        <v>1304</v>
      </c>
      <c r="D1305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1305" s="61" t="str">
        <f>LEFT(Table3[[#This Row],[تاریخ]],4)</f>
        <v>1400</v>
      </c>
      <c r="F1305" s="61" t="str">
        <f>MID(Table3[[#This Row],[تاریخ]],5,2)</f>
        <v>07</v>
      </c>
    </row>
    <row r="1306" spans="2:6" x14ac:dyDescent="0.25">
      <c r="B1306" s="5">
        <v>14000724</v>
      </c>
      <c r="C1306" s="61">
        <f>MATCH(Table3[[#This Row],[تاریخ]],Table3[تاریخ],0)</f>
        <v>1305</v>
      </c>
      <c r="D1306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1306" s="61" t="str">
        <f>LEFT(Table3[[#This Row],[تاریخ]],4)</f>
        <v>1400</v>
      </c>
      <c r="F1306" s="61" t="str">
        <f>MID(Table3[[#This Row],[تاریخ]],5,2)</f>
        <v>07</v>
      </c>
    </row>
    <row r="1307" spans="2:6" x14ac:dyDescent="0.25">
      <c r="B1307" s="5">
        <v>14000725</v>
      </c>
      <c r="C1307" s="61">
        <f>MATCH(Table3[[#This Row],[تاریخ]],Table3[تاریخ],0)</f>
        <v>1306</v>
      </c>
      <c r="D1307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1307" s="61" t="str">
        <f>LEFT(Table3[[#This Row],[تاریخ]],4)</f>
        <v>1400</v>
      </c>
      <c r="F1307" s="61" t="str">
        <f>MID(Table3[[#This Row],[تاریخ]],5,2)</f>
        <v>07</v>
      </c>
    </row>
    <row r="1308" spans="2:6" x14ac:dyDescent="0.25">
      <c r="B1308" s="5">
        <v>14000726</v>
      </c>
      <c r="C1308" s="61">
        <f>MATCH(Table3[[#This Row],[تاریخ]],Table3[تاریخ],0)</f>
        <v>1307</v>
      </c>
      <c r="D1308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1308" s="61" t="str">
        <f>LEFT(Table3[[#This Row],[تاریخ]],4)</f>
        <v>1400</v>
      </c>
      <c r="F1308" s="61" t="str">
        <f>MID(Table3[[#This Row],[تاریخ]],5,2)</f>
        <v>07</v>
      </c>
    </row>
    <row r="1309" spans="2:6" x14ac:dyDescent="0.25">
      <c r="B1309" s="5">
        <v>14000727</v>
      </c>
      <c r="C1309" s="61">
        <f>MATCH(Table3[[#This Row],[تاریخ]],Table3[تاریخ],0)</f>
        <v>1308</v>
      </c>
      <c r="D1309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1309" s="61" t="str">
        <f>LEFT(Table3[[#This Row],[تاریخ]],4)</f>
        <v>1400</v>
      </c>
      <c r="F1309" s="61" t="str">
        <f>MID(Table3[[#This Row],[تاریخ]],5,2)</f>
        <v>07</v>
      </c>
    </row>
    <row r="1310" spans="2:6" x14ac:dyDescent="0.25">
      <c r="B1310" s="5">
        <v>14000728</v>
      </c>
      <c r="C1310" s="61">
        <f>MATCH(Table3[[#This Row],[تاریخ]],Table3[تاریخ],0)</f>
        <v>1309</v>
      </c>
      <c r="D1310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1310" s="61" t="str">
        <f>LEFT(Table3[[#This Row],[تاریخ]],4)</f>
        <v>1400</v>
      </c>
      <c r="F1310" s="61" t="str">
        <f>MID(Table3[[#This Row],[تاریخ]],5,2)</f>
        <v>07</v>
      </c>
    </row>
    <row r="1311" spans="2:6" x14ac:dyDescent="0.25">
      <c r="B1311" s="5">
        <v>14000729</v>
      </c>
      <c r="C1311" s="61">
        <f>MATCH(Table3[[#This Row],[تاریخ]],Table3[تاریخ],0)</f>
        <v>1310</v>
      </c>
      <c r="D1311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1311" s="61" t="str">
        <f>LEFT(Table3[[#This Row],[تاریخ]],4)</f>
        <v>1400</v>
      </c>
      <c r="F1311" s="61" t="str">
        <f>MID(Table3[[#This Row],[تاریخ]],5,2)</f>
        <v>07</v>
      </c>
    </row>
    <row r="1312" spans="2:6" x14ac:dyDescent="0.25">
      <c r="B1312" s="5">
        <v>14000730</v>
      </c>
      <c r="C1312" s="61">
        <f>MATCH(Table3[[#This Row],[تاریخ]],Table3[تاریخ],0)</f>
        <v>1311</v>
      </c>
      <c r="D1312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مهر</v>
      </c>
      <c r="E1312" s="61" t="str">
        <f>LEFT(Table3[[#This Row],[تاریخ]],4)</f>
        <v>1400</v>
      </c>
      <c r="F1312" s="61" t="str">
        <f>MID(Table3[[#This Row],[تاریخ]],5,2)</f>
        <v>07</v>
      </c>
    </row>
    <row r="1313" spans="2:6" x14ac:dyDescent="0.25">
      <c r="B1313" s="5">
        <v>14000801</v>
      </c>
      <c r="C1313" s="61">
        <f>MATCH(Table3[[#This Row],[تاریخ]],Table3[تاریخ],0)</f>
        <v>1312</v>
      </c>
      <c r="D1313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1313" s="61" t="str">
        <f>LEFT(Table3[[#This Row],[تاریخ]],4)</f>
        <v>1400</v>
      </c>
      <c r="F1313" s="61" t="str">
        <f>MID(Table3[[#This Row],[تاریخ]],5,2)</f>
        <v>08</v>
      </c>
    </row>
    <row r="1314" spans="2:6" x14ac:dyDescent="0.25">
      <c r="B1314" s="5">
        <v>14000802</v>
      </c>
      <c r="C1314" s="61">
        <f>MATCH(Table3[[#This Row],[تاریخ]],Table3[تاریخ],0)</f>
        <v>1313</v>
      </c>
      <c r="D1314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1314" s="61" t="str">
        <f>LEFT(Table3[[#This Row],[تاریخ]],4)</f>
        <v>1400</v>
      </c>
      <c r="F1314" s="61" t="str">
        <f>MID(Table3[[#This Row],[تاریخ]],5,2)</f>
        <v>08</v>
      </c>
    </row>
    <row r="1315" spans="2:6" x14ac:dyDescent="0.25">
      <c r="B1315" s="5">
        <v>14000803</v>
      </c>
      <c r="C1315" s="61">
        <f>MATCH(Table3[[#This Row],[تاریخ]],Table3[تاریخ],0)</f>
        <v>1314</v>
      </c>
      <c r="D1315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1315" s="61" t="str">
        <f>LEFT(Table3[[#This Row],[تاریخ]],4)</f>
        <v>1400</v>
      </c>
      <c r="F1315" s="61" t="str">
        <f>MID(Table3[[#This Row],[تاریخ]],5,2)</f>
        <v>08</v>
      </c>
    </row>
    <row r="1316" spans="2:6" x14ac:dyDescent="0.25">
      <c r="B1316" s="5">
        <v>14000804</v>
      </c>
      <c r="C1316" s="61">
        <f>MATCH(Table3[[#This Row],[تاریخ]],Table3[تاریخ],0)</f>
        <v>1315</v>
      </c>
      <c r="D1316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1316" s="61" t="str">
        <f>LEFT(Table3[[#This Row],[تاریخ]],4)</f>
        <v>1400</v>
      </c>
      <c r="F1316" s="61" t="str">
        <f>MID(Table3[[#This Row],[تاریخ]],5,2)</f>
        <v>08</v>
      </c>
    </row>
    <row r="1317" spans="2:6" x14ac:dyDescent="0.25">
      <c r="B1317" s="5">
        <v>14000805</v>
      </c>
      <c r="C1317" s="61">
        <f>MATCH(Table3[[#This Row],[تاریخ]],Table3[تاریخ],0)</f>
        <v>1316</v>
      </c>
      <c r="D1317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1317" s="61" t="str">
        <f>LEFT(Table3[[#This Row],[تاریخ]],4)</f>
        <v>1400</v>
      </c>
      <c r="F1317" s="61" t="str">
        <f>MID(Table3[[#This Row],[تاریخ]],5,2)</f>
        <v>08</v>
      </c>
    </row>
    <row r="1318" spans="2:6" x14ac:dyDescent="0.25">
      <c r="B1318" s="5">
        <v>14000806</v>
      </c>
      <c r="C1318" s="61">
        <f>MATCH(Table3[[#This Row],[تاریخ]],Table3[تاریخ],0)</f>
        <v>1317</v>
      </c>
      <c r="D1318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1318" s="61" t="str">
        <f>LEFT(Table3[[#This Row],[تاریخ]],4)</f>
        <v>1400</v>
      </c>
      <c r="F1318" s="61" t="str">
        <f>MID(Table3[[#This Row],[تاریخ]],5,2)</f>
        <v>08</v>
      </c>
    </row>
    <row r="1319" spans="2:6" x14ac:dyDescent="0.25">
      <c r="B1319" s="5">
        <v>14000807</v>
      </c>
      <c r="C1319" s="61">
        <f>MATCH(Table3[[#This Row],[تاریخ]],Table3[تاریخ],0)</f>
        <v>1318</v>
      </c>
      <c r="D1319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1319" s="61" t="str">
        <f>LEFT(Table3[[#This Row],[تاریخ]],4)</f>
        <v>1400</v>
      </c>
      <c r="F1319" s="61" t="str">
        <f>MID(Table3[[#This Row],[تاریخ]],5,2)</f>
        <v>08</v>
      </c>
    </row>
    <row r="1320" spans="2:6" x14ac:dyDescent="0.25">
      <c r="B1320" s="5">
        <v>14000808</v>
      </c>
      <c r="C1320" s="61">
        <f>MATCH(Table3[[#This Row],[تاریخ]],Table3[تاریخ],0)</f>
        <v>1319</v>
      </c>
      <c r="D1320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1320" s="61" t="str">
        <f>LEFT(Table3[[#This Row],[تاریخ]],4)</f>
        <v>1400</v>
      </c>
      <c r="F1320" s="61" t="str">
        <f>MID(Table3[[#This Row],[تاریخ]],5,2)</f>
        <v>08</v>
      </c>
    </row>
    <row r="1321" spans="2:6" x14ac:dyDescent="0.25">
      <c r="B1321" s="5">
        <v>14000809</v>
      </c>
      <c r="C1321" s="61">
        <f>MATCH(Table3[[#This Row],[تاریخ]],Table3[تاریخ],0)</f>
        <v>1320</v>
      </c>
      <c r="D1321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1321" s="61" t="str">
        <f>LEFT(Table3[[#This Row],[تاریخ]],4)</f>
        <v>1400</v>
      </c>
      <c r="F1321" s="61" t="str">
        <f>MID(Table3[[#This Row],[تاریخ]],5,2)</f>
        <v>08</v>
      </c>
    </row>
    <row r="1322" spans="2:6" x14ac:dyDescent="0.25">
      <c r="B1322" s="5">
        <v>14000810</v>
      </c>
      <c r="C1322" s="61">
        <f>MATCH(Table3[[#This Row],[تاریخ]],Table3[تاریخ],0)</f>
        <v>1321</v>
      </c>
      <c r="D1322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1322" s="61" t="str">
        <f>LEFT(Table3[[#This Row],[تاریخ]],4)</f>
        <v>1400</v>
      </c>
      <c r="F1322" s="61" t="str">
        <f>MID(Table3[[#This Row],[تاریخ]],5,2)</f>
        <v>08</v>
      </c>
    </row>
    <row r="1323" spans="2:6" x14ac:dyDescent="0.25">
      <c r="B1323" s="5">
        <v>14000811</v>
      </c>
      <c r="C1323" s="61">
        <f>MATCH(Table3[[#This Row],[تاریخ]],Table3[تاریخ],0)</f>
        <v>1322</v>
      </c>
      <c r="D1323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1323" s="61" t="str">
        <f>LEFT(Table3[[#This Row],[تاریخ]],4)</f>
        <v>1400</v>
      </c>
      <c r="F1323" s="61" t="str">
        <f>MID(Table3[[#This Row],[تاریخ]],5,2)</f>
        <v>08</v>
      </c>
    </row>
    <row r="1324" spans="2:6" x14ac:dyDescent="0.25">
      <c r="B1324" s="5">
        <v>14000812</v>
      </c>
      <c r="C1324" s="61">
        <f>MATCH(Table3[[#This Row],[تاریخ]],Table3[تاریخ],0)</f>
        <v>1323</v>
      </c>
      <c r="D1324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1324" s="61" t="str">
        <f>LEFT(Table3[[#This Row],[تاریخ]],4)</f>
        <v>1400</v>
      </c>
      <c r="F1324" s="61" t="str">
        <f>MID(Table3[[#This Row],[تاریخ]],5,2)</f>
        <v>08</v>
      </c>
    </row>
    <row r="1325" spans="2:6" x14ac:dyDescent="0.25">
      <c r="B1325" s="5">
        <v>14000813</v>
      </c>
      <c r="C1325" s="61">
        <f>MATCH(Table3[[#This Row],[تاریخ]],Table3[تاریخ],0)</f>
        <v>1324</v>
      </c>
      <c r="D1325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1325" s="61" t="str">
        <f>LEFT(Table3[[#This Row],[تاریخ]],4)</f>
        <v>1400</v>
      </c>
      <c r="F1325" s="61" t="str">
        <f>MID(Table3[[#This Row],[تاریخ]],5,2)</f>
        <v>08</v>
      </c>
    </row>
    <row r="1326" spans="2:6" x14ac:dyDescent="0.25">
      <c r="B1326" s="5">
        <v>14000814</v>
      </c>
      <c r="C1326" s="61">
        <f>MATCH(Table3[[#This Row],[تاریخ]],Table3[تاریخ],0)</f>
        <v>1325</v>
      </c>
      <c r="D1326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1326" s="61" t="str">
        <f>LEFT(Table3[[#This Row],[تاریخ]],4)</f>
        <v>1400</v>
      </c>
      <c r="F1326" s="61" t="str">
        <f>MID(Table3[[#This Row],[تاریخ]],5,2)</f>
        <v>08</v>
      </c>
    </row>
    <row r="1327" spans="2:6" x14ac:dyDescent="0.25">
      <c r="B1327" s="5">
        <v>14000815</v>
      </c>
      <c r="C1327" s="61">
        <f>MATCH(Table3[[#This Row],[تاریخ]],Table3[تاریخ],0)</f>
        <v>1326</v>
      </c>
      <c r="D1327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1327" s="61" t="str">
        <f>LEFT(Table3[[#This Row],[تاریخ]],4)</f>
        <v>1400</v>
      </c>
      <c r="F1327" s="61" t="str">
        <f>MID(Table3[[#This Row],[تاریخ]],5,2)</f>
        <v>08</v>
      </c>
    </row>
    <row r="1328" spans="2:6" x14ac:dyDescent="0.25">
      <c r="B1328" s="5">
        <v>14000816</v>
      </c>
      <c r="C1328" s="61">
        <f>MATCH(Table3[[#This Row],[تاریخ]],Table3[تاریخ],0)</f>
        <v>1327</v>
      </c>
      <c r="D1328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1328" s="61" t="str">
        <f>LEFT(Table3[[#This Row],[تاریخ]],4)</f>
        <v>1400</v>
      </c>
      <c r="F1328" s="61" t="str">
        <f>MID(Table3[[#This Row],[تاریخ]],5,2)</f>
        <v>08</v>
      </c>
    </row>
    <row r="1329" spans="2:6" x14ac:dyDescent="0.25">
      <c r="B1329" s="5">
        <v>14000817</v>
      </c>
      <c r="C1329" s="61">
        <f>MATCH(Table3[[#This Row],[تاریخ]],Table3[تاریخ],0)</f>
        <v>1328</v>
      </c>
      <c r="D1329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1329" s="61" t="str">
        <f>LEFT(Table3[[#This Row],[تاریخ]],4)</f>
        <v>1400</v>
      </c>
      <c r="F1329" s="61" t="str">
        <f>MID(Table3[[#This Row],[تاریخ]],5,2)</f>
        <v>08</v>
      </c>
    </row>
    <row r="1330" spans="2:6" x14ac:dyDescent="0.25">
      <c r="B1330" s="5">
        <v>14000818</v>
      </c>
      <c r="C1330" s="61">
        <f>MATCH(Table3[[#This Row],[تاریخ]],Table3[تاریخ],0)</f>
        <v>1329</v>
      </c>
      <c r="D1330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1330" s="61" t="str">
        <f>LEFT(Table3[[#This Row],[تاریخ]],4)</f>
        <v>1400</v>
      </c>
      <c r="F1330" s="61" t="str">
        <f>MID(Table3[[#This Row],[تاریخ]],5,2)</f>
        <v>08</v>
      </c>
    </row>
    <row r="1331" spans="2:6" x14ac:dyDescent="0.25">
      <c r="B1331" s="5">
        <v>14000819</v>
      </c>
      <c r="C1331" s="61">
        <f>MATCH(Table3[[#This Row],[تاریخ]],Table3[تاریخ],0)</f>
        <v>1330</v>
      </c>
      <c r="D1331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1331" s="61" t="str">
        <f>LEFT(Table3[[#This Row],[تاریخ]],4)</f>
        <v>1400</v>
      </c>
      <c r="F1331" s="61" t="str">
        <f>MID(Table3[[#This Row],[تاریخ]],5,2)</f>
        <v>08</v>
      </c>
    </row>
    <row r="1332" spans="2:6" x14ac:dyDescent="0.25">
      <c r="B1332" s="5">
        <v>14000820</v>
      </c>
      <c r="C1332" s="61">
        <f>MATCH(Table3[[#This Row],[تاریخ]],Table3[تاریخ],0)</f>
        <v>1331</v>
      </c>
      <c r="D1332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1332" s="61" t="str">
        <f>LEFT(Table3[[#This Row],[تاریخ]],4)</f>
        <v>1400</v>
      </c>
      <c r="F1332" s="61" t="str">
        <f>MID(Table3[[#This Row],[تاریخ]],5,2)</f>
        <v>08</v>
      </c>
    </row>
    <row r="1333" spans="2:6" x14ac:dyDescent="0.25">
      <c r="B1333" s="5">
        <v>14000821</v>
      </c>
      <c r="C1333" s="61">
        <f>MATCH(Table3[[#This Row],[تاریخ]],Table3[تاریخ],0)</f>
        <v>1332</v>
      </c>
      <c r="D1333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1333" s="61" t="str">
        <f>LEFT(Table3[[#This Row],[تاریخ]],4)</f>
        <v>1400</v>
      </c>
      <c r="F1333" s="61" t="str">
        <f>MID(Table3[[#This Row],[تاریخ]],5,2)</f>
        <v>08</v>
      </c>
    </row>
    <row r="1334" spans="2:6" x14ac:dyDescent="0.25">
      <c r="B1334" s="5">
        <v>14000822</v>
      </c>
      <c r="C1334" s="61">
        <f>MATCH(Table3[[#This Row],[تاریخ]],Table3[تاریخ],0)</f>
        <v>1333</v>
      </c>
      <c r="D1334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1334" s="61" t="str">
        <f>LEFT(Table3[[#This Row],[تاریخ]],4)</f>
        <v>1400</v>
      </c>
      <c r="F1334" s="61" t="str">
        <f>MID(Table3[[#This Row],[تاریخ]],5,2)</f>
        <v>08</v>
      </c>
    </row>
    <row r="1335" spans="2:6" x14ac:dyDescent="0.25">
      <c r="B1335" s="5">
        <v>14000823</v>
      </c>
      <c r="C1335" s="61">
        <f>MATCH(Table3[[#This Row],[تاریخ]],Table3[تاریخ],0)</f>
        <v>1334</v>
      </c>
      <c r="D1335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1335" s="61" t="str">
        <f>LEFT(Table3[[#This Row],[تاریخ]],4)</f>
        <v>1400</v>
      </c>
      <c r="F1335" s="61" t="str">
        <f>MID(Table3[[#This Row],[تاریخ]],5,2)</f>
        <v>08</v>
      </c>
    </row>
    <row r="1336" spans="2:6" x14ac:dyDescent="0.25">
      <c r="B1336" s="5">
        <v>14000824</v>
      </c>
      <c r="C1336" s="61">
        <f>MATCH(Table3[[#This Row],[تاریخ]],Table3[تاریخ],0)</f>
        <v>1335</v>
      </c>
      <c r="D1336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1336" s="61" t="str">
        <f>LEFT(Table3[[#This Row],[تاریخ]],4)</f>
        <v>1400</v>
      </c>
      <c r="F1336" s="61" t="str">
        <f>MID(Table3[[#This Row],[تاریخ]],5,2)</f>
        <v>08</v>
      </c>
    </row>
    <row r="1337" spans="2:6" x14ac:dyDescent="0.25">
      <c r="B1337" s="5">
        <v>14000825</v>
      </c>
      <c r="C1337" s="61">
        <f>MATCH(Table3[[#This Row],[تاریخ]],Table3[تاریخ],0)</f>
        <v>1336</v>
      </c>
      <c r="D1337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1337" s="61" t="str">
        <f>LEFT(Table3[[#This Row],[تاریخ]],4)</f>
        <v>1400</v>
      </c>
      <c r="F1337" s="61" t="str">
        <f>MID(Table3[[#This Row],[تاریخ]],5,2)</f>
        <v>08</v>
      </c>
    </row>
    <row r="1338" spans="2:6" x14ac:dyDescent="0.25">
      <c r="B1338" s="5">
        <v>14000826</v>
      </c>
      <c r="C1338" s="61">
        <f>MATCH(Table3[[#This Row],[تاریخ]],Table3[تاریخ],0)</f>
        <v>1337</v>
      </c>
      <c r="D1338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1338" s="61" t="str">
        <f>LEFT(Table3[[#This Row],[تاریخ]],4)</f>
        <v>1400</v>
      </c>
      <c r="F1338" s="61" t="str">
        <f>MID(Table3[[#This Row],[تاریخ]],5,2)</f>
        <v>08</v>
      </c>
    </row>
    <row r="1339" spans="2:6" x14ac:dyDescent="0.25">
      <c r="B1339" s="5">
        <v>14000827</v>
      </c>
      <c r="C1339" s="61">
        <f>MATCH(Table3[[#This Row],[تاریخ]],Table3[تاریخ],0)</f>
        <v>1338</v>
      </c>
      <c r="D1339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1339" s="61" t="str">
        <f>LEFT(Table3[[#This Row],[تاریخ]],4)</f>
        <v>1400</v>
      </c>
      <c r="F1339" s="61" t="str">
        <f>MID(Table3[[#This Row],[تاریخ]],5,2)</f>
        <v>08</v>
      </c>
    </row>
    <row r="1340" spans="2:6" x14ac:dyDescent="0.25">
      <c r="B1340" s="5">
        <v>14000828</v>
      </c>
      <c r="C1340" s="61">
        <f>MATCH(Table3[[#This Row],[تاریخ]],Table3[تاریخ],0)</f>
        <v>1339</v>
      </c>
      <c r="D1340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1340" s="61" t="str">
        <f>LEFT(Table3[[#This Row],[تاریخ]],4)</f>
        <v>1400</v>
      </c>
      <c r="F1340" s="61" t="str">
        <f>MID(Table3[[#This Row],[تاریخ]],5,2)</f>
        <v>08</v>
      </c>
    </row>
    <row r="1341" spans="2:6" x14ac:dyDescent="0.25">
      <c r="B1341" s="5">
        <v>14000829</v>
      </c>
      <c r="C1341" s="61">
        <f>MATCH(Table3[[#This Row],[تاریخ]],Table3[تاریخ],0)</f>
        <v>1340</v>
      </c>
      <c r="D1341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1341" s="61" t="str">
        <f>LEFT(Table3[[#This Row],[تاریخ]],4)</f>
        <v>1400</v>
      </c>
      <c r="F1341" s="61" t="str">
        <f>MID(Table3[[#This Row],[تاریخ]],5,2)</f>
        <v>08</v>
      </c>
    </row>
    <row r="1342" spans="2:6" x14ac:dyDescent="0.25">
      <c r="B1342" s="5">
        <v>14000830</v>
      </c>
      <c r="C1342" s="61">
        <f>MATCH(Table3[[#This Row],[تاریخ]],Table3[تاریخ],0)</f>
        <v>1341</v>
      </c>
      <c r="D1342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آبان</v>
      </c>
      <c r="E1342" s="61" t="str">
        <f>LEFT(Table3[[#This Row],[تاریخ]],4)</f>
        <v>1400</v>
      </c>
      <c r="F1342" s="61" t="str">
        <f>MID(Table3[[#This Row],[تاریخ]],5,2)</f>
        <v>08</v>
      </c>
    </row>
    <row r="1343" spans="2:6" x14ac:dyDescent="0.25">
      <c r="B1343" s="5">
        <v>14000901</v>
      </c>
      <c r="C1343" s="61">
        <f>MATCH(Table3[[#This Row],[تاریخ]],Table3[تاریخ],0)</f>
        <v>1342</v>
      </c>
      <c r="D1343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1343" s="61" t="str">
        <f>LEFT(Table3[[#This Row],[تاریخ]],4)</f>
        <v>1400</v>
      </c>
      <c r="F1343" s="61" t="str">
        <f>MID(Table3[[#This Row],[تاریخ]],5,2)</f>
        <v>09</v>
      </c>
    </row>
    <row r="1344" spans="2:6" x14ac:dyDescent="0.25">
      <c r="B1344" s="5">
        <v>14000902</v>
      </c>
      <c r="C1344" s="61">
        <f>MATCH(Table3[[#This Row],[تاریخ]],Table3[تاریخ],0)</f>
        <v>1343</v>
      </c>
      <c r="D1344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1344" s="61" t="str">
        <f>LEFT(Table3[[#This Row],[تاریخ]],4)</f>
        <v>1400</v>
      </c>
      <c r="F1344" s="61" t="str">
        <f>MID(Table3[[#This Row],[تاریخ]],5,2)</f>
        <v>09</v>
      </c>
    </row>
    <row r="1345" spans="2:6" x14ac:dyDescent="0.25">
      <c r="B1345" s="5">
        <v>14000903</v>
      </c>
      <c r="C1345" s="61">
        <f>MATCH(Table3[[#This Row],[تاریخ]],Table3[تاریخ],0)</f>
        <v>1344</v>
      </c>
      <c r="D1345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1345" s="61" t="str">
        <f>LEFT(Table3[[#This Row],[تاریخ]],4)</f>
        <v>1400</v>
      </c>
      <c r="F1345" s="61" t="str">
        <f>MID(Table3[[#This Row],[تاریخ]],5,2)</f>
        <v>09</v>
      </c>
    </row>
    <row r="1346" spans="2:6" x14ac:dyDescent="0.25">
      <c r="B1346" s="5">
        <v>14000904</v>
      </c>
      <c r="C1346" s="61">
        <f>MATCH(Table3[[#This Row],[تاریخ]],Table3[تاریخ],0)</f>
        <v>1345</v>
      </c>
      <c r="D1346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1346" s="61" t="str">
        <f>LEFT(Table3[[#This Row],[تاریخ]],4)</f>
        <v>1400</v>
      </c>
      <c r="F1346" s="61" t="str">
        <f>MID(Table3[[#This Row],[تاریخ]],5,2)</f>
        <v>09</v>
      </c>
    </row>
    <row r="1347" spans="2:6" x14ac:dyDescent="0.25">
      <c r="B1347" s="5">
        <v>14000905</v>
      </c>
      <c r="C1347" s="61">
        <f>MATCH(Table3[[#This Row],[تاریخ]],Table3[تاریخ],0)</f>
        <v>1346</v>
      </c>
      <c r="D1347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1347" s="61" t="str">
        <f>LEFT(Table3[[#This Row],[تاریخ]],4)</f>
        <v>1400</v>
      </c>
      <c r="F1347" s="61" t="str">
        <f>MID(Table3[[#This Row],[تاریخ]],5,2)</f>
        <v>09</v>
      </c>
    </row>
    <row r="1348" spans="2:6" x14ac:dyDescent="0.25">
      <c r="B1348" s="5">
        <v>14000906</v>
      </c>
      <c r="C1348" s="61">
        <f>MATCH(Table3[[#This Row],[تاریخ]],Table3[تاریخ],0)</f>
        <v>1347</v>
      </c>
      <c r="D1348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1348" s="61" t="str">
        <f>LEFT(Table3[[#This Row],[تاریخ]],4)</f>
        <v>1400</v>
      </c>
      <c r="F1348" s="61" t="str">
        <f>MID(Table3[[#This Row],[تاریخ]],5,2)</f>
        <v>09</v>
      </c>
    </row>
    <row r="1349" spans="2:6" x14ac:dyDescent="0.25">
      <c r="B1349" s="5">
        <v>14000907</v>
      </c>
      <c r="C1349" s="61">
        <f>MATCH(Table3[[#This Row],[تاریخ]],Table3[تاریخ],0)</f>
        <v>1348</v>
      </c>
      <c r="D1349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1349" s="61" t="str">
        <f>LEFT(Table3[[#This Row],[تاریخ]],4)</f>
        <v>1400</v>
      </c>
      <c r="F1349" s="61" t="str">
        <f>MID(Table3[[#This Row],[تاریخ]],5,2)</f>
        <v>09</v>
      </c>
    </row>
    <row r="1350" spans="2:6" x14ac:dyDescent="0.25">
      <c r="B1350" s="5">
        <v>14000908</v>
      </c>
      <c r="C1350" s="61">
        <f>MATCH(Table3[[#This Row],[تاریخ]],Table3[تاریخ],0)</f>
        <v>1349</v>
      </c>
      <c r="D1350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1350" s="61" t="str">
        <f>LEFT(Table3[[#This Row],[تاریخ]],4)</f>
        <v>1400</v>
      </c>
      <c r="F1350" s="61" t="str">
        <f>MID(Table3[[#This Row],[تاریخ]],5,2)</f>
        <v>09</v>
      </c>
    </row>
    <row r="1351" spans="2:6" x14ac:dyDescent="0.25">
      <c r="B1351" s="5">
        <v>14000909</v>
      </c>
      <c r="C1351" s="61">
        <f>MATCH(Table3[[#This Row],[تاریخ]],Table3[تاریخ],0)</f>
        <v>1350</v>
      </c>
      <c r="D1351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1351" s="61" t="str">
        <f>LEFT(Table3[[#This Row],[تاریخ]],4)</f>
        <v>1400</v>
      </c>
      <c r="F1351" s="61" t="str">
        <f>MID(Table3[[#This Row],[تاریخ]],5,2)</f>
        <v>09</v>
      </c>
    </row>
    <row r="1352" spans="2:6" x14ac:dyDescent="0.25">
      <c r="B1352" s="5">
        <v>14000910</v>
      </c>
      <c r="C1352" s="61">
        <f>MATCH(Table3[[#This Row],[تاریخ]],Table3[تاریخ],0)</f>
        <v>1351</v>
      </c>
      <c r="D1352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1352" s="61" t="str">
        <f>LEFT(Table3[[#This Row],[تاریخ]],4)</f>
        <v>1400</v>
      </c>
      <c r="F1352" s="61" t="str">
        <f>MID(Table3[[#This Row],[تاریخ]],5,2)</f>
        <v>09</v>
      </c>
    </row>
    <row r="1353" spans="2:6" x14ac:dyDescent="0.25">
      <c r="B1353" s="5">
        <v>14000911</v>
      </c>
      <c r="C1353" s="61">
        <f>MATCH(Table3[[#This Row],[تاریخ]],Table3[تاریخ],0)</f>
        <v>1352</v>
      </c>
      <c r="D1353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1353" s="61" t="str">
        <f>LEFT(Table3[[#This Row],[تاریخ]],4)</f>
        <v>1400</v>
      </c>
      <c r="F1353" s="61" t="str">
        <f>MID(Table3[[#This Row],[تاریخ]],5,2)</f>
        <v>09</v>
      </c>
    </row>
    <row r="1354" spans="2:6" x14ac:dyDescent="0.25">
      <c r="B1354" s="5">
        <v>14000912</v>
      </c>
      <c r="C1354" s="61">
        <f>MATCH(Table3[[#This Row],[تاریخ]],Table3[تاریخ],0)</f>
        <v>1353</v>
      </c>
      <c r="D1354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1354" s="61" t="str">
        <f>LEFT(Table3[[#This Row],[تاریخ]],4)</f>
        <v>1400</v>
      </c>
      <c r="F1354" s="61" t="str">
        <f>MID(Table3[[#This Row],[تاریخ]],5,2)</f>
        <v>09</v>
      </c>
    </row>
    <row r="1355" spans="2:6" x14ac:dyDescent="0.25">
      <c r="B1355" s="5">
        <v>14000913</v>
      </c>
      <c r="C1355" s="61">
        <f>MATCH(Table3[[#This Row],[تاریخ]],Table3[تاریخ],0)</f>
        <v>1354</v>
      </c>
      <c r="D1355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1355" s="61" t="str">
        <f>LEFT(Table3[[#This Row],[تاریخ]],4)</f>
        <v>1400</v>
      </c>
      <c r="F1355" s="61" t="str">
        <f>MID(Table3[[#This Row],[تاریخ]],5,2)</f>
        <v>09</v>
      </c>
    </row>
    <row r="1356" spans="2:6" x14ac:dyDescent="0.25">
      <c r="B1356" s="5">
        <v>14000914</v>
      </c>
      <c r="C1356" s="61">
        <f>MATCH(Table3[[#This Row],[تاریخ]],Table3[تاریخ],0)</f>
        <v>1355</v>
      </c>
      <c r="D1356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1356" s="61" t="str">
        <f>LEFT(Table3[[#This Row],[تاریخ]],4)</f>
        <v>1400</v>
      </c>
      <c r="F1356" s="61" t="str">
        <f>MID(Table3[[#This Row],[تاریخ]],5,2)</f>
        <v>09</v>
      </c>
    </row>
    <row r="1357" spans="2:6" x14ac:dyDescent="0.25">
      <c r="B1357" s="5">
        <v>14000915</v>
      </c>
      <c r="C1357" s="61">
        <f>MATCH(Table3[[#This Row],[تاریخ]],Table3[تاریخ],0)</f>
        <v>1356</v>
      </c>
      <c r="D1357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1357" s="61" t="str">
        <f>LEFT(Table3[[#This Row],[تاریخ]],4)</f>
        <v>1400</v>
      </c>
      <c r="F1357" s="61" t="str">
        <f>MID(Table3[[#This Row],[تاریخ]],5,2)</f>
        <v>09</v>
      </c>
    </row>
    <row r="1358" spans="2:6" x14ac:dyDescent="0.25">
      <c r="B1358" s="5">
        <v>14000916</v>
      </c>
      <c r="C1358" s="61">
        <f>MATCH(Table3[[#This Row],[تاریخ]],Table3[تاریخ],0)</f>
        <v>1357</v>
      </c>
      <c r="D1358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1358" s="61" t="str">
        <f>LEFT(Table3[[#This Row],[تاریخ]],4)</f>
        <v>1400</v>
      </c>
      <c r="F1358" s="61" t="str">
        <f>MID(Table3[[#This Row],[تاریخ]],5,2)</f>
        <v>09</v>
      </c>
    </row>
    <row r="1359" spans="2:6" x14ac:dyDescent="0.25">
      <c r="B1359" s="5">
        <v>14000917</v>
      </c>
      <c r="C1359" s="61">
        <f>MATCH(Table3[[#This Row],[تاریخ]],Table3[تاریخ],0)</f>
        <v>1358</v>
      </c>
      <c r="D1359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1359" s="61" t="str">
        <f>LEFT(Table3[[#This Row],[تاریخ]],4)</f>
        <v>1400</v>
      </c>
      <c r="F1359" s="61" t="str">
        <f>MID(Table3[[#This Row],[تاریخ]],5,2)</f>
        <v>09</v>
      </c>
    </row>
    <row r="1360" spans="2:6" x14ac:dyDescent="0.25">
      <c r="B1360" s="5">
        <v>14000918</v>
      </c>
      <c r="C1360" s="61">
        <f>MATCH(Table3[[#This Row],[تاریخ]],Table3[تاریخ],0)</f>
        <v>1359</v>
      </c>
      <c r="D1360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1360" s="61" t="str">
        <f>LEFT(Table3[[#This Row],[تاریخ]],4)</f>
        <v>1400</v>
      </c>
      <c r="F1360" s="61" t="str">
        <f>MID(Table3[[#This Row],[تاریخ]],5,2)</f>
        <v>09</v>
      </c>
    </row>
    <row r="1361" spans="2:6" x14ac:dyDescent="0.25">
      <c r="B1361" s="5">
        <v>14000919</v>
      </c>
      <c r="C1361" s="61">
        <f>MATCH(Table3[[#This Row],[تاریخ]],Table3[تاریخ],0)</f>
        <v>1360</v>
      </c>
      <c r="D1361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1361" s="61" t="str">
        <f>LEFT(Table3[[#This Row],[تاریخ]],4)</f>
        <v>1400</v>
      </c>
      <c r="F1361" s="61" t="str">
        <f>MID(Table3[[#This Row],[تاریخ]],5,2)</f>
        <v>09</v>
      </c>
    </row>
    <row r="1362" spans="2:6" x14ac:dyDescent="0.25">
      <c r="B1362" s="5">
        <v>14000920</v>
      </c>
      <c r="C1362" s="61">
        <f>MATCH(Table3[[#This Row],[تاریخ]],Table3[تاریخ],0)</f>
        <v>1361</v>
      </c>
      <c r="D1362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1362" s="61" t="str">
        <f>LEFT(Table3[[#This Row],[تاریخ]],4)</f>
        <v>1400</v>
      </c>
      <c r="F1362" s="61" t="str">
        <f>MID(Table3[[#This Row],[تاریخ]],5,2)</f>
        <v>09</v>
      </c>
    </row>
    <row r="1363" spans="2:6" x14ac:dyDescent="0.25">
      <c r="B1363" s="5">
        <v>14000921</v>
      </c>
      <c r="C1363" s="61">
        <f>MATCH(Table3[[#This Row],[تاریخ]],Table3[تاریخ],0)</f>
        <v>1362</v>
      </c>
      <c r="D1363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1363" s="61" t="str">
        <f>LEFT(Table3[[#This Row],[تاریخ]],4)</f>
        <v>1400</v>
      </c>
      <c r="F1363" s="61" t="str">
        <f>MID(Table3[[#This Row],[تاریخ]],5,2)</f>
        <v>09</v>
      </c>
    </row>
    <row r="1364" spans="2:6" x14ac:dyDescent="0.25">
      <c r="B1364" s="5">
        <v>14000922</v>
      </c>
      <c r="C1364" s="61">
        <f>MATCH(Table3[[#This Row],[تاریخ]],Table3[تاریخ],0)</f>
        <v>1363</v>
      </c>
      <c r="D1364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1364" s="61" t="str">
        <f>LEFT(Table3[[#This Row],[تاریخ]],4)</f>
        <v>1400</v>
      </c>
      <c r="F1364" s="61" t="str">
        <f>MID(Table3[[#This Row],[تاریخ]],5,2)</f>
        <v>09</v>
      </c>
    </row>
    <row r="1365" spans="2:6" x14ac:dyDescent="0.25">
      <c r="B1365" s="5">
        <v>14000923</v>
      </c>
      <c r="C1365" s="61">
        <f>MATCH(Table3[[#This Row],[تاریخ]],Table3[تاریخ],0)</f>
        <v>1364</v>
      </c>
      <c r="D1365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1365" s="61" t="str">
        <f>LEFT(Table3[[#This Row],[تاریخ]],4)</f>
        <v>1400</v>
      </c>
      <c r="F1365" s="61" t="str">
        <f>MID(Table3[[#This Row],[تاریخ]],5,2)</f>
        <v>09</v>
      </c>
    </row>
    <row r="1366" spans="2:6" x14ac:dyDescent="0.25">
      <c r="B1366" s="5">
        <v>14000924</v>
      </c>
      <c r="C1366" s="61">
        <f>MATCH(Table3[[#This Row],[تاریخ]],Table3[تاریخ],0)</f>
        <v>1365</v>
      </c>
      <c r="D1366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1366" s="61" t="str">
        <f>LEFT(Table3[[#This Row],[تاریخ]],4)</f>
        <v>1400</v>
      </c>
      <c r="F1366" s="61" t="str">
        <f>MID(Table3[[#This Row],[تاریخ]],5,2)</f>
        <v>09</v>
      </c>
    </row>
    <row r="1367" spans="2:6" x14ac:dyDescent="0.25">
      <c r="B1367" s="5">
        <v>14000925</v>
      </c>
      <c r="C1367" s="61">
        <f>MATCH(Table3[[#This Row],[تاریخ]],Table3[تاریخ],0)</f>
        <v>1366</v>
      </c>
      <c r="D1367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1367" s="61" t="str">
        <f>LEFT(Table3[[#This Row],[تاریخ]],4)</f>
        <v>1400</v>
      </c>
      <c r="F1367" s="61" t="str">
        <f>MID(Table3[[#This Row],[تاریخ]],5,2)</f>
        <v>09</v>
      </c>
    </row>
    <row r="1368" spans="2:6" x14ac:dyDescent="0.25">
      <c r="B1368" s="5">
        <v>14000926</v>
      </c>
      <c r="C1368" s="61">
        <f>MATCH(Table3[[#This Row],[تاریخ]],Table3[تاریخ],0)</f>
        <v>1367</v>
      </c>
      <c r="D1368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1368" s="61" t="str">
        <f>LEFT(Table3[[#This Row],[تاریخ]],4)</f>
        <v>1400</v>
      </c>
      <c r="F1368" s="61" t="str">
        <f>MID(Table3[[#This Row],[تاریخ]],5,2)</f>
        <v>09</v>
      </c>
    </row>
    <row r="1369" spans="2:6" x14ac:dyDescent="0.25">
      <c r="B1369" s="5">
        <v>14000927</v>
      </c>
      <c r="C1369" s="61">
        <f>MATCH(Table3[[#This Row],[تاریخ]],Table3[تاریخ],0)</f>
        <v>1368</v>
      </c>
      <c r="D1369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1369" s="61" t="str">
        <f>LEFT(Table3[[#This Row],[تاریخ]],4)</f>
        <v>1400</v>
      </c>
      <c r="F1369" s="61" t="str">
        <f>MID(Table3[[#This Row],[تاریخ]],5,2)</f>
        <v>09</v>
      </c>
    </row>
    <row r="1370" spans="2:6" x14ac:dyDescent="0.25">
      <c r="B1370" s="5">
        <v>14000928</v>
      </c>
      <c r="C1370" s="61">
        <f>MATCH(Table3[[#This Row],[تاریخ]],Table3[تاریخ],0)</f>
        <v>1369</v>
      </c>
      <c r="D1370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1370" s="61" t="str">
        <f>LEFT(Table3[[#This Row],[تاریخ]],4)</f>
        <v>1400</v>
      </c>
      <c r="F1370" s="61" t="str">
        <f>MID(Table3[[#This Row],[تاریخ]],5,2)</f>
        <v>09</v>
      </c>
    </row>
    <row r="1371" spans="2:6" x14ac:dyDescent="0.25">
      <c r="B1371" s="5">
        <v>14000929</v>
      </c>
      <c r="C1371" s="61">
        <f>MATCH(Table3[[#This Row],[تاریخ]],Table3[تاریخ],0)</f>
        <v>1370</v>
      </c>
      <c r="D1371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1371" s="61" t="str">
        <f>LEFT(Table3[[#This Row],[تاریخ]],4)</f>
        <v>1400</v>
      </c>
      <c r="F1371" s="61" t="str">
        <f>MID(Table3[[#This Row],[تاریخ]],5,2)</f>
        <v>09</v>
      </c>
    </row>
    <row r="1372" spans="2:6" x14ac:dyDescent="0.25">
      <c r="B1372" s="5">
        <v>14000930</v>
      </c>
      <c r="C1372" s="61">
        <f>MATCH(Table3[[#This Row],[تاریخ]],Table3[تاریخ],0)</f>
        <v>1371</v>
      </c>
      <c r="D1372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آذر</v>
      </c>
      <c r="E1372" s="61" t="str">
        <f>LEFT(Table3[[#This Row],[تاریخ]],4)</f>
        <v>1400</v>
      </c>
      <c r="F1372" s="61" t="str">
        <f>MID(Table3[[#This Row],[تاریخ]],5,2)</f>
        <v>09</v>
      </c>
    </row>
    <row r="1373" spans="2:6" x14ac:dyDescent="0.25">
      <c r="B1373" s="5">
        <v>14001001</v>
      </c>
      <c r="C1373" s="61">
        <f>MATCH(Table3[[#This Row],[تاریخ]],Table3[تاریخ],0)</f>
        <v>1372</v>
      </c>
      <c r="D1373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1373" s="61" t="str">
        <f>LEFT(Table3[[#This Row],[تاریخ]],4)</f>
        <v>1400</v>
      </c>
      <c r="F1373" s="61" t="str">
        <f>MID(Table3[[#This Row],[تاریخ]],5,2)</f>
        <v>10</v>
      </c>
    </row>
    <row r="1374" spans="2:6" x14ac:dyDescent="0.25">
      <c r="B1374" s="5">
        <v>14001002</v>
      </c>
      <c r="C1374" s="61">
        <f>MATCH(Table3[[#This Row],[تاریخ]],Table3[تاریخ],0)</f>
        <v>1373</v>
      </c>
      <c r="D1374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1374" s="61" t="str">
        <f>LEFT(Table3[[#This Row],[تاریخ]],4)</f>
        <v>1400</v>
      </c>
      <c r="F1374" s="61" t="str">
        <f>MID(Table3[[#This Row],[تاریخ]],5,2)</f>
        <v>10</v>
      </c>
    </row>
    <row r="1375" spans="2:6" x14ac:dyDescent="0.25">
      <c r="B1375" s="5">
        <v>14001003</v>
      </c>
      <c r="C1375" s="61">
        <f>MATCH(Table3[[#This Row],[تاریخ]],Table3[تاریخ],0)</f>
        <v>1374</v>
      </c>
      <c r="D1375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1375" s="61" t="str">
        <f>LEFT(Table3[[#This Row],[تاریخ]],4)</f>
        <v>1400</v>
      </c>
      <c r="F1375" s="61" t="str">
        <f>MID(Table3[[#This Row],[تاریخ]],5,2)</f>
        <v>10</v>
      </c>
    </row>
    <row r="1376" spans="2:6" x14ac:dyDescent="0.25">
      <c r="B1376" s="5">
        <v>14001004</v>
      </c>
      <c r="C1376" s="61">
        <f>MATCH(Table3[[#This Row],[تاریخ]],Table3[تاریخ],0)</f>
        <v>1375</v>
      </c>
      <c r="D1376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1376" s="61" t="str">
        <f>LEFT(Table3[[#This Row],[تاریخ]],4)</f>
        <v>1400</v>
      </c>
      <c r="F1376" s="61" t="str">
        <f>MID(Table3[[#This Row],[تاریخ]],5,2)</f>
        <v>10</v>
      </c>
    </row>
    <row r="1377" spans="2:6" x14ac:dyDescent="0.25">
      <c r="B1377" s="5">
        <v>14001005</v>
      </c>
      <c r="C1377" s="61">
        <f>MATCH(Table3[[#This Row],[تاریخ]],Table3[تاریخ],0)</f>
        <v>1376</v>
      </c>
      <c r="D1377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1377" s="61" t="str">
        <f>LEFT(Table3[[#This Row],[تاریخ]],4)</f>
        <v>1400</v>
      </c>
      <c r="F1377" s="61" t="str">
        <f>MID(Table3[[#This Row],[تاریخ]],5,2)</f>
        <v>10</v>
      </c>
    </row>
    <row r="1378" spans="2:6" x14ac:dyDescent="0.25">
      <c r="B1378" s="5">
        <v>14001006</v>
      </c>
      <c r="C1378" s="61">
        <f>MATCH(Table3[[#This Row],[تاریخ]],Table3[تاریخ],0)</f>
        <v>1377</v>
      </c>
      <c r="D1378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1378" s="61" t="str">
        <f>LEFT(Table3[[#This Row],[تاریخ]],4)</f>
        <v>1400</v>
      </c>
      <c r="F1378" s="61" t="str">
        <f>MID(Table3[[#This Row],[تاریخ]],5,2)</f>
        <v>10</v>
      </c>
    </row>
    <row r="1379" spans="2:6" x14ac:dyDescent="0.25">
      <c r="B1379" s="5">
        <v>14001007</v>
      </c>
      <c r="C1379" s="61">
        <f>MATCH(Table3[[#This Row],[تاریخ]],Table3[تاریخ],0)</f>
        <v>1378</v>
      </c>
      <c r="D1379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1379" s="61" t="str">
        <f>LEFT(Table3[[#This Row],[تاریخ]],4)</f>
        <v>1400</v>
      </c>
      <c r="F1379" s="61" t="str">
        <f>MID(Table3[[#This Row],[تاریخ]],5,2)</f>
        <v>10</v>
      </c>
    </row>
    <row r="1380" spans="2:6" x14ac:dyDescent="0.25">
      <c r="B1380" s="5">
        <v>14001008</v>
      </c>
      <c r="C1380" s="61">
        <f>MATCH(Table3[[#This Row],[تاریخ]],Table3[تاریخ],0)</f>
        <v>1379</v>
      </c>
      <c r="D1380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1380" s="61" t="str">
        <f>LEFT(Table3[[#This Row],[تاریخ]],4)</f>
        <v>1400</v>
      </c>
      <c r="F1380" s="61" t="str">
        <f>MID(Table3[[#This Row],[تاریخ]],5,2)</f>
        <v>10</v>
      </c>
    </row>
    <row r="1381" spans="2:6" x14ac:dyDescent="0.25">
      <c r="B1381" s="5">
        <v>14001009</v>
      </c>
      <c r="C1381" s="61">
        <f>MATCH(Table3[[#This Row],[تاریخ]],Table3[تاریخ],0)</f>
        <v>1380</v>
      </c>
      <c r="D1381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1381" s="61" t="str">
        <f>LEFT(Table3[[#This Row],[تاریخ]],4)</f>
        <v>1400</v>
      </c>
      <c r="F1381" s="61" t="str">
        <f>MID(Table3[[#This Row],[تاریخ]],5,2)</f>
        <v>10</v>
      </c>
    </row>
    <row r="1382" spans="2:6" x14ac:dyDescent="0.25">
      <c r="B1382" s="5">
        <v>14001010</v>
      </c>
      <c r="C1382" s="61">
        <f>MATCH(Table3[[#This Row],[تاریخ]],Table3[تاریخ],0)</f>
        <v>1381</v>
      </c>
      <c r="D1382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1382" s="61" t="str">
        <f>LEFT(Table3[[#This Row],[تاریخ]],4)</f>
        <v>1400</v>
      </c>
      <c r="F1382" s="61" t="str">
        <f>MID(Table3[[#This Row],[تاریخ]],5,2)</f>
        <v>10</v>
      </c>
    </row>
    <row r="1383" spans="2:6" x14ac:dyDescent="0.25">
      <c r="B1383" s="5">
        <v>14001011</v>
      </c>
      <c r="C1383" s="61">
        <f>MATCH(Table3[[#This Row],[تاریخ]],Table3[تاریخ],0)</f>
        <v>1382</v>
      </c>
      <c r="D1383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1383" s="61" t="str">
        <f>LEFT(Table3[[#This Row],[تاریخ]],4)</f>
        <v>1400</v>
      </c>
      <c r="F1383" s="61" t="str">
        <f>MID(Table3[[#This Row],[تاریخ]],5,2)</f>
        <v>10</v>
      </c>
    </row>
    <row r="1384" spans="2:6" x14ac:dyDescent="0.25">
      <c r="B1384" s="5">
        <v>14001012</v>
      </c>
      <c r="C1384" s="61">
        <f>MATCH(Table3[[#This Row],[تاریخ]],Table3[تاریخ],0)</f>
        <v>1383</v>
      </c>
      <c r="D1384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1384" s="61" t="str">
        <f>LEFT(Table3[[#This Row],[تاریخ]],4)</f>
        <v>1400</v>
      </c>
      <c r="F1384" s="61" t="str">
        <f>MID(Table3[[#This Row],[تاریخ]],5,2)</f>
        <v>10</v>
      </c>
    </row>
    <row r="1385" spans="2:6" x14ac:dyDescent="0.25">
      <c r="B1385" s="5">
        <v>14001013</v>
      </c>
      <c r="C1385" s="61">
        <f>MATCH(Table3[[#This Row],[تاریخ]],Table3[تاریخ],0)</f>
        <v>1384</v>
      </c>
      <c r="D1385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1385" s="61" t="str">
        <f>LEFT(Table3[[#This Row],[تاریخ]],4)</f>
        <v>1400</v>
      </c>
      <c r="F1385" s="61" t="str">
        <f>MID(Table3[[#This Row],[تاریخ]],5,2)</f>
        <v>10</v>
      </c>
    </row>
    <row r="1386" spans="2:6" x14ac:dyDescent="0.25">
      <c r="B1386" s="5">
        <v>14001014</v>
      </c>
      <c r="C1386" s="61">
        <f>MATCH(Table3[[#This Row],[تاریخ]],Table3[تاریخ],0)</f>
        <v>1385</v>
      </c>
      <c r="D1386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1386" s="61" t="str">
        <f>LEFT(Table3[[#This Row],[تاریخ]],4)</f>
        <v>1400</v>
      </c>
      <c r="F1386" s="61" t="str">
        <f>MID(Table3[[#This Row],[تاریخ]],5,2)</f>
        <v>10</v>
      </c>
    </row>
    <row r="1387" spans="2:6" x14ac:dyDescent="0.25">
      <c r="B1387" s="5">
        <v>14001015</v>
      </c>
      <c r="C1387" s="61">
        <f>MATCH(Table3[[#This Row],[تاریخ]],Table3[تاریخ],0)</f>
        <v>1386</v>
      </c>
      <c r="D1387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1387" s="61" t="str">
        <f>LEFT(Table3[[#This Row],[تاریخ]],4)</f>
        <v>1400</v>
      </c>
      <c r="F1387" s="61" t="str">
        <f>MID(Table3[[#This Row],[تاریخ]],5,2)</f>
        <v>10</v>
      </c>
    </row>
    <row r="1388" spans="2:6" x14ac:dyDescent="0.25">
      <c r="B1388" s="5">
        <v>14001016</v>
      </c>
      <c r="C1388" s="61">
        <f>MATCH(Table3[[#This Row],[تاریخ]],Table3[تاریخ],0)</f>
        <v>1387</v>
      </c>
      <c r="D1388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1388" s="61" t="str">
        <f>LEFT(Table3[[#This Row],[تاریخ]],4)</f>
        <v>1400</v>
      </c>
      <c r="F1388" s="61" t="str">
        <f>MID(Table3[[#This Row],[تاریخ]],5,2)</f>
        <v>10</v>
      </c>
    </row>
    <row r="1389" spans="2:6" x14ac:dyDescent="0.25">
      <c r="B1389" s="5">
        <v>14001017</v>
      </c>
      <c r="C1389" s="61">
        <f>MATCH(Table3[[#This Row],[تاریخ]],Table3[تاریخ],0)</f>
        <v>1388</v>
      </c>
      <c r="D1389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1389" s="61" t="str">
        <f>LEFT(Table3[[#This Row],[تاریخ]],4)</f>
        <v>1400</v>
      </c>
      <c r="F1389" s="61" t="str">
        <f>MID(Table3[[#This Row],[تاریخ]],5,2)</f>
        <v>10</v>
      </c>
    </row>
    <row r="1390" spans="2:6" x14ac:dyDescent="0.25">
      <c r="B1390" s="5">
        <v>14001018</v>
      </c>
      <c r="C1390" s="61">
        <f>MATCH(Table3[[#This Row],[تاریخ]],Table3[تاریخ],0)</f>
        <v>1389</v>
      </c>
      <c r="D1390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1390" s="61" t="str">
        <f>LEFT(Table3[[#This Row],[تاریخ]],4)</f>
        <v>1400</v>
      </c>
      <c r="F1390" s="61" t="str">
        <f>MID(Table3[[#This Row],[تاریخ]],5,2)</f>
        <v>10</v>
      </c>
    </row>
    <row r="1391" spans="2:6" x14ac:dyDescent="0.25">
      <c r="B1391" s="5">
        <v>14001019</v>
      </c>
      <c r="C1391" s="61">
        <f>MATCH(Table3[[#This Row],[تاریخ]],Table3[تاریخ],0)</f>
        <v>1390</v>
      </c>
      <c r="D1391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1391" s="61" t="str">
        <f>LEFT(Table3[[#This Row],[تاریخ]],4)</f>
        <v>1400</v>
      </c>
      <c r="F1391" s="61" t="str">
        <f>MID(Table3[[#This Row],[تاریخ]],5,2)</f>
        <v>10</v>
      </c>
    </row>
    <row r="1392" spans="2:6" x14ac:dyDescent="0.25">
      <c r="B1392" s="5">
        <v>14001020</v>
      </c>
      <c r="C1392" s="61">
        <f>MATCH(Table3[[#This Row],[تاریخ]],Table3[تاریخ],0)</f>
        <v>1391</v>
      </c>
      <c r="D1392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1392" s="61" t="str">
        <f>LEFT(Table3[[#This Row],[تاریخ]],4)</f>
        <v>1400</v>
      </c>
      <c r="F1392" s="61" t="str">
        <f>MID(Table3[[#This Row],[تاریخ]],5,2)</f>
        <v>10</v>
      </c>
    </row>
    <row r="1393" spans="2:6" x14ac:dyDescent="0.25">
      <c r="B1393" s="5">
        <v>14001021</v>
      </c>
      <c r="C1393" s="61">
        <f>MATCH(Table3[[#This Row],[تاریخ]],Table3[تاریخ],0)</f>
        <v>1392</v>
      </c>
      <c r="D1393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1393" s="61" t="str">
        <f>LEFT(Table3[[#This Row],[تاریخ]],4)</f>
        <v>1400</v>
      </c>
      <c r="F1393" s="61" t="str">
        <f>MID(Table3[[#This Row],[تاریخ]],5,2)</f>
        <v>10</v>
      </c>
    </row>
    <row r="1394" spans="2:6" x14ac:dyDescent="0.25">
      <c r="B1394" s="5">
        <v>14001022</v>
      </c>
      <c r="C1394" s="61">
        <f>MATCH(Table3[[#This Row],[تاریخ]],Table3[تاریخ],0)</f>
        <v>1393</v>
      </c>
      <c r="D1394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1394" s="61" t="str">
        <f>LEFT(Table3[[#This Row],[تاریخ]],4)</f>
        <v>1400</v>
      </c>
      <c r="F1394" s="61" t="str">
        <f>MID(Table3[[#This Row],[تاریخ]],5,2)</f>
        <v>10</v>
      </c>
    </row>
    <row r="1395" spans="2:6" x14ac:dyDescent="0.25">
      <c r="B1395" s="5">
        <v>14001023</v>
      </c>
      <c r="C1395" s="61">
        <f>MATCH(Table3[[#This Row],[تاریخ]],Table3[تاریخ],0)</f>
        <v>1394</v>
      </c>
      <c r="D1395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1395" s="61" t="str">
        <f>LEFT(Table3[[#This Row],[تاریخ]],4)</f>
        <v>1400</v>
      </c>
      <c r="F1395" s="61" t="str">
        <f>MID(Table3[[#This Row],[تاریخ]],5,2)</f>
        <v>10</v>
      </c>
    </row>
    <row r="1396" spans="2:6" x14ac:dyDescent="0.25">
      <c r="B1396" s="5">
        <v>14001024</v>
      </c>
      <c r="C1396" s="61">
        <f>MATCH(Table3[[#This Row],[تاریخ]],Table3[تاریخ],0)</f>
        <v>1395</v>
      </c>
      <c r="D1396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1396" s="61" t="str">
        <f>LEFT(Table3[[#This Row],[تاریخ]],4)</f>
        <v>1400</v>
      </c>
      <c r="F1396" s="61" t="str">
        <f>MID(Table3[[#This Row],[تاریخ]],5,2)</f>
        <v>10</v>
      </c>
    </row>
    <row r="1397" spans="2:6" x14ac:dyDescent="0.25">
      <c r="B1397" s="5">
        <v>14001025</v>
      </c>
      <c r="C1397" s="61">
        <f>MATCH(Table3[[#This Row],[تاریخ]],Table3[تاریخ],0)</f>
        <v>1396</v>
      </c>
      <c r="D1397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1397" s="61" t="str">
        <f>LEFT(Table3[[#This Row],[تاریخ]],4)</f>
        <v>1400</v>
      </c>
      <c r="F1397" s="61" t="str">
        <f>MID(Table3[[#This Row],[تاریخ]],5,2)</f>
        <v>10</v>
      </c>
    </row>
    <row r="1398" spans="2:6" x14ac:dyDescent="0.25">
      <c r="B1398" s="5">
        <v>14001026</v>
      </c>
      <c r="C1398" s="61">
        <f>MATCH(Table3[[#This Row],[تاریخ]],Table3[تاریخ],0)</f>
        <v>1397</v>
      </c>
      <c r="D1398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1398" s="61" t="str">
        <f>LEFT(Table3[[#This Row],[تاریخ]],4)</f>
        <v>1400</v>
      </c>
      <c r="F1398" s="61" t="str">
        <f>MID(Table3[[#This Row],[تاریخ]],5,2)</f>
        <v>10</v>
      </c>
    </row>
    <row r="1399" spans="2:6" x14ac:dyDescent="0.25">
      <c r="B1399" s="5">
        <v>14001027</v>
      </c>
      <c r="C1399" s="61">
        <f>MATCH(Table3[[#This Row],[تاریخ]],Table3[تاریخ],0)</f>
        <v>1398</v>
      </c>
      <c r="D1399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1399" s="61" t="str">
        <f>LEFT(Table3[[#This Row],[تاریخ]],4)</f>
        <v>1400</v>
      </c>
      <c r="F1399" s="61" t="str">
        <f>MID(Table3[[#This Row],[تاریخ]],5,2)</f>
        <v>10</v>
      </c>
    </row>
    <row r="1400" spans="2:6" x14ac:dyDescent="0.25">
      <c r="B1400" s="5">
        <v>14001028</v>
      </c>
      <c r="C1400" s="61">
        <f>MATCH(Table3[[#This Row],[تاریخ]],Table3[تاریخ],0)</f>
        <v>1399</v>
      </c>
      <c r="D1400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1400" s="61" t="str">
        <f>LEFT(Table3[[#This Row],[تاریخ]],4)</f>
        <v>1400</v>
      </c>
      <c r="F1400" s="61" t="str">
        <f>MID(Table3[[#This Row],[تاریخ]],5,2)</f>
        <v>10</v>
      </c>
    </row>
    <row r="1401" spans="2:6" x14ac:dyDescent="0.25">
      <c r="B1401" s="5">
        <v>14001029</v>
      </c>
      <c r="C1401" s="61">
        <f>MATCH(Table3[[#This Row],[تاریخ]],Table3[تاریخ],0)</f>
        <v>1400</v>
      </c>
      <c r="D1401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1401" s="61" t="str">
        <f>LEFT(Table3[[#This Row],[تاریخ]],4)</f>
        <v>1400</v>
      </c>
      <c r="F1401" s="61" t="str">
        <f>MID(Table3[[#This Row],[تاریخ]],5,2)</f>
        <v>10</v>
      </c>
    </row>
    <row r="1402" spans="2:6" x14ac:dyDescent="0.25">
      <c r="B1402" s="5">
        <v>14001030</v>
      </c>
      <c r="C1402" s="61">
        <f>MATCH(Table3[[#This Row],[تاریخ]],Table3[تاریخ],0)</f>
        <v>1401</v>
      </c>
      <c r="D1402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دی</v>
      </c>
      <c r="E1402" s="61" t="str">
        <f>LEFT(Table3[[#This Row],[تاریخ]],4)</f>
        <v>1400</v>
      </c>
      <c r="F1402" s="61" t="str">
        <f>MID(Table3[[#This Row],[تاریخ]],5,2)</f>
        <v>10</v>
      </c>
    </row>
    <row r="1403" spans="2:6" x14ac:dyDescent="0.25">
      <c r="B1403" s="5">
        <v>14001101</v>
      </c>
      <c r="C1403" s="61">
        <f>MATCH(Table3[[#This Row],[تاریخ]],Table3[تاریخ],0)</f>
        <v>1402</v>
      </c>
      <c r="D1403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1403" s="61" t="str">
        <f>LEFT(Table3[[#This Row],[تاریخ]],4)</f>
        <v>1400</v>
      </c>
      <c r="F1403" s="61" t="str">
        <f>MID(Table3[[#This Row],[تاریخ]],5,2)</f>
        <v>11</v>
      </c>
    </row>
    <row r="1404" spans="2:6" x14ac:dyDescent="0.25">
      <c r="B1404" s="5">
        <v>14001102</v>
      </c>
      <c r="C1404" s="61">
        <f>MATCH(Table3[[#This Row],[تاریخ]],Table3[تاریخ],0)</f>
        <v>1403</v>
      </c>
      <c r="D1404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1404" s="61" t="str">
        <f>LEFT(Table3[[#This Row],[تاریخ]],4)</f>
        <v>1400</v>
      </c>
      <c r="F1404" s="61" t="str">
        <f>MID(Table3[[#This Row],[تاریخ]],5,2)</f>
        <v>11</v>
      </c>
    </row>
    <row r="1405" spans="2:6" x14ac:dyDescent="0.25">
      <c r="B1405" s="5">
        <v>14001103</v>
      </c>
      <c r="C1405" s="61">
        <f>MATCH(Table3[[#This Row],[تاریخ]],Table3[تاریخ],0)</f>
        <v>1404</v>
      </c>
      <c r="D1405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1405" s="61" t="str">
        <f>LEFT(Table3[[#This Row],[تاریخ]],4)</f>
        <v>1400</v>
      </c>
      <c r="F1405" s="61" t="str">
        <f>MID(Table3[[#This Row],[تاریخ]],5,2)</f>
        <v>11</v>
      </c>
    </row>
    <row r="1406" spans="2:6" x14ac:dyDescent="0.25">
      <c r="B1406" s="5">
        <v>14001104</v>
      </c>
      <c r="C1406" s="61">
        <f>MATCH(Table3[[#This Row],[تاریخ]],Table3[تاریخ],0)</f>
        <v>1405</v>
      </c>
      <c r="D1406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1406" s="61" t="str">
        <f>LEFT(Table3[[#This Row],[تاریخ]],4)</f>
        <v>1400</v>
      </c>
      <c r="F1406" s="61" t="str">
        <f>MID(Table3[[#This Row],[تاریخ]],5,2)</f>
        <v>11</v>
      </c>
    </row>
    <row r="1407" spans="2:6" x14ac:dyDescent="0.25">
      <c r="B1407" s="5">
        <v>14001105</v>
      </c>
      <c r="C1407" s="61">
        <f>MATCH(Table3[[#This Row],[تاریخ]],Table3[تاریخ],0)</f>
        <v>1406</v>
      </c>
      <c r="D1407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1407" s="61" t="str">
        <f>LEFT(Table3[[#This Row],[تاریخ]],4)</f>
        <v>1400</v>
      </c>
      <c r="F1407" s="61" t="str">
        <f>MID(Table3[[#This Row],[تاریخ]],5,2)</f>
        <v>11</v>
      </c>
    </row>
    <row r="1408" spans="2:6" x14ac:dyDescent="0.25">
      <c r="B1408" s="5">
        <v>14001106</v>
      </c>
      <c r="C1408" s="61">
        <f>MATCH(Table3[[#This Row],[تاریخ]],Table3[تاریخ],0)</f>
        <v>1407</v>
      </c>
      <c r="D1408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1408" s="61" t="str">
        <f>LEFT(Table3[[#This Row],[تاریخ]],4)</f>
        <v>1400</v>
      </c>
      <c r="F1408" s="61" t="str">
        <f>MID(Table3[[#This Row],[تاریخ]],5,2)</f>
        <v>11</v>
      </c>
    </row>
    <row r="1409" spans="2:6" x14ac:dyDescent="0.25">
      <c r="B1409" s="5">
        <v>14001107</v>
      </c>
      <c r="C1409" s="61">
        <f>MATCH(Table3[[#This Row],[تاریخ]],Table3[تاریخ],0)</f>
        <v>1408</v>
      </c>
      <c r="D1409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1409" s="61" t="str">
        <f>LEFT(Table3[[#This Row],[تاریخ]],4)</f>
        <v>1400</v>
      </c>
      <c r="F1409" s="61" t="str">
        <f>MID(Table3[[#This Row],[تاریخ]],5,2)</f>
        <v>11</v>
      </c>
    </row>
    <row r="1410" spans="2:6" x14ac:dyDescent="0.25">
      <c r="B1410" s="5">
        <v>14001108</v>
      </c>
      <c r="C1410" s="61">
        <f>MATCH(Table3[[#This Row],[تاریخ]],Table3[تاریخ],0)</f>
        <v>1409</v>
      </c>
      <c r="D1410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1410" s="61" t="str">
        <f>LEFT(Table3[[#This Row],[تاریخ]],4)</f>
        <v>1400</v>
      </c>
      <c r="F1410" s="61" t="str">
        <f>MID(Table3[[#This Row],[تاریخ]],5,2)</f>
        <v>11</v>
      </c>
    </row>
    <row r="1411" spans="2:6" x14ac:dyDescent="0.25">
      <c r="B1411" s="5">
        <v>14001109</v>
      </c>
      <c r="C1411" s="61">
        <f>MATCH(Table3[[#This Row],[تاریخ]],Table3[تاریخ],0)</f>
        <v>1410</v>
      </c>
      <c r="D1411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1411" s="61" t="str">
        <f>LEFT(Table3[[#This Row],[تاریخ]],4)</f>
        <v>1400</v>
      </c>
      <c r="F1411" s="61" t="str">
        <f>MID(Table3[[#This Row],[تاریخ]],5,2)</f>
        <v>11</v>
      </c>
    </row>
    <row r="1412" spans="2:6" x14ac:dyDescent="0.25">
      <c r="B1412" s="5">
        <v>14001110</v>
      </c>
      <c r="C1412" s="61">
        <f>MATCH(Table3[[#This Row],[تاریخ]],Table3[تاریخ],0)</f>
        <v>1411</v>
      </c>
      <c r="D1412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1412" s="61" t="str">
        <f>LEFT(Table3[[#This Row],[تاریخ]],4)</f>
        <v>1400</v>
      </c>
      <c r="F1412" s="61" t="str">
        <f>MID(Table3[[#This Row],[تاریخ]],5,2)</f>
        <v>11</v>
      </c>
    </row>
    <row r="1413" spans="2:6" x14ac:dyDescent="0.25">
      <c r="B1413" s="5">
        <v>14001111</v>
      </c>
      <c r="C1413" s="61">
        <f>MATCH(Table3[[#This Row],[تاریخ]],Table3[تاریخ],0)</f>
        <v>1412</v>
      </c>
      <c r="D1413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1413" s="61" t="str">
        <f>LEFT(Table3[[#This Row],[تاریخ]],4)</f>
        <v>1400</v>
      </c>
      <c r="F1413" s="61" t="str">
        <f>MID(Table3[[#This Row],[تاریخ]],5,2)</f>
        <v>11</v>
      </c>
    </row>
    <row r="1414" spans="2:6" x14ac:dyDescent="0.25">
      <c r="B1414" s="5">
        <v>14001112</v>
      </c>
      <c r="C1414" s="61">
        <f>MATCH(Table3[[#This Row],[تاریخ]],Table3[تاریخ],0)</f>
        <v>1413</v>
      </c>
      <c r="D1414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1414" s="61" t="str">
        <f>LEFT(Table3[[#This Row],[تاریخ]],4)</f>
        <v>1400</v>
      </c>
      <c r="F1414" s="61" t="str">
        <f>MID(Table3[[#This Row],[تاریخ]],5,2)</f>
        <v>11</v>
      </c>
    </row>
    <row r="1415" spans="2:6" x14ac:dyDescent="0.25">
      <c r="B1415" s="5">
        <v>14001113</v>
      </c>
      <c r="C1415" s="61">
        <f>MATCH(Table3[[#This Row],[تاریخ]],Table3[تاریخ],0)</f>
        <v>1414</v>
      </c>
      <c r="D1415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1415" s="61" t="str">
        <f>LEFT(Table3[[#This Row],[تاریخ]],4)</f>
        <v>1400</v>
      </c>
      <c r="F1415" s="61" t="str">
        <f>MID(Table3[[#This Row],[تاریخ]],5,2)</f>
        <v>11</v>
      </c>
    </row>
    <row r="1416" spans="2:6" x14ac:dyDescent="0.25">
      <c r="B1416" s="5">
        <v>14001114</v>
      </c>
      <c r="C1416" s="61">
        <f>MATCH(Table3[[#This Row],[تاریخ]],Table3[تاریخ],0)</f>
        <v>1415</v>
      </c>
      <c r="D1416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1416" s="61" t="str">
        <f>LEFT(Table3[[#This Row],[تاریخ]],4)</f>
        <v>1400</v>
      </c>
      <c r="F1416" s="61" t="str">
        <f>MID(Table3[[#This Row],[تاریخ]],5,2)</f>
        <v>11</v>
      </c>
    </row>
    <row r="1417" spans="2:6" x14ac:dyDescent="0.25">
      <c r="B1417" s="5">
        <v>14001115</v>
      </c>
      <c r="C1417" s="61">
        <f>MATCH(Table3[[#This Row],[تاریخ]],Table3[تاریخ],0)</f>
        <v>1416</v>
      </c>
      <c r="D1417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1417" s="61" t="str">
        <f>LEFT(Table3[[#This Row],[تاریخ]],4)</f>
        <v>1400</v>
      </c>
      <c r="F1417" s="61" t="str">
        <f>MID(Table3[[#This Row],[تاریخ]],5,2)</f>
        <v>11</v>
      </c>
    </row>
    <row r="1418" spans="2:6" x14ac:dyDescent="0.25">
      <c r="B1418" s="5">
        <v>14001116</v>
      </c>
      <c r="C1418" s="61">
        <f>MATCH(Table3[[#This Row],[تاریخ]],Table3[تاریخ],0)</f>
        <v>1417</v>
      </c>
      <c r="D1418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1418" s="61" t="str">
        <f>LEFT(Table3[[#This Row],[تاریخ]],4)</f>
        <v>1400</v>
      </c>
      <c r="F1418" s="61" t="str">
        <f>MID(Table3[[#This Row],[تاریخ]],5,2)</f>
        <v>11</v>
      </c>
    </row>
    <row r="1419" spans="2:6" x14ac:dyDescent="0.25">
      <c r="B1419" s="5">
        <v>14001117</v>
      </c>
      <c r="C1419" s="61">
        <f>MATCH(Table3[[#This Row],[تاریخ]],Table3[تاریخ],0)</f>
        <v>1418</v>
      </c>
      <c r="D1419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1419" s="61" t="str">
        <f>LEFT(Table3[[#This Row],[تاریخ]],4)</f>
        <v>1400</v>
      </c>
      <c r="F1419" s="61" t="str">
        <f>MID(Table3[[#This Row],[تاریخ]],5,2)</f>
        <v>11</v>
      </c>
    </row>
    <row r="1420" spans="2:6" x14ac:dyDescent="0.25">
      <c r="B1420" s="5">
        <v>14001118</v>
      </c>
      <c r="C1420" s="61">
        <f>MATCH(Table3[[#This Row],[تاریخ]],Table3[تاریخ],0)</f>
        <v>1419</v>
      </c>
      <c r="D1420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1420" s="61" t="str">
        <f>LEFT(Table3[[#This Row],[تاریخ]],4)</f>
        <v>1400</v>
      </c>
      <c r="F1420" s="61" t="str">
        <f>MID(Table3[[#This Row],[تاریخ]],5,2)</f>
        <v>11</v>
      </c>
    </row>
    <row r="1421" spans="2:6" x14ac:dyDescent="0.25">
      <c r="B1421" s="5">
        <v>14001119</v>
      </c>
      <c r="C1421" s="61">
        <f>MATCH(Table3[[#This Row],[تاریخ]],Table3[تاریخ],0)</f>
        <v>1420</v>
      </c>
      <c r="D1421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1421" s="61" t="str">
        <f>LEFT(Table3[[#This Row],[تاریخ]],4)</f>
        <v>1400</v>
      </c>
      <c r="F1421" s="61" t="str">
        <f>MID(Table3[[#This Row],[تاریخ]],5,2)</f>
        <v>11</v>
      </c>
    </row>
    <row r="1422" spans="2:6" x14ac:dyDescent="0.25">
      <c r="B1422" s="5">
        <v>14001120</v>
      </c>
      <c r="C1422" s="61">
        <f>MATCH(Table3[[#This Row],[تاریخ]],Table3[تاریخ],0)</f>
        <v>1421</v>
      </c>
      <c r="D1422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1422" s="61" t="str">
        <f>LEFT(Table3[[#This Row],[تاریخ]],4)</f>
        <v>1400</v>
      </c>
      <c r="F1422" s="61" t="str">
        <f>MID(Table3[[#This Row],[تاریخ]],5,2)</f>
        <v>11</v>
      </c>
    </row>
    <row r="1423" spans="2:6" x14ac:dyDescent="0.25">
      <c r="B1423" s="5">
        <v>14001121</v>
      </c>
      <c r="C1423" s="61">
        <f>MATCH(Table3[[#This Row],[تاریخ]],Table3[تاریخ],0)</f>
        <v>1422</v>
      </c>
      <c r="D1423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1423" s="61" t="str">
        <f>LEFT(Table3[[#This Row],[تاریخ]],4)</f>
        <v>1400</v>
      </c>
      <c r="F1423" s="61" t="str">
        <f>MID(Table3[[#This Row],[تاریخ]],5,2)</f>
        <v>11</v>
      </c>
    </row>
    <row r="1424" spans="2:6" x14ac:dyDescent="0.25">
      <c r="B1424" s="5">
        <v>14001122</v>
      </c>
      <c r="C1424" s="61">
        <f>MATCH(Table3[[#This Row],[تاریخ]],Table3[تاریخ],0)</f>
        <v>1423</v>
      </c>
      <c r="D1424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1424" s="61" t="str">
        <f>LEFT(Table3[[#This Row],[تاریخ]],4)</f>
        <v>1400</v>
      </c>
      <c r="F1424" s="61" t="str">
        <f>MID(Table3[[#This Row],[تاریخ]],5,2)</f>
        <v>11</v>
      </c>
    </row>
    <row r="1425" spans="2:6" x14ac:dyDescent="0.25">
      <c r="B1425" s="5">
        <v>14001123</v>
      </c>
      <c r="C1425" s="61">
        <f>MATCH(Table3[[#This Row],[تاریخ]],Table3[تاریخ],0)</f>
        <v>1424</v>
      </c>
      <c r="D1425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1425" s="61" t="str">
        <f>LEFT(Table3[[#This Row],[تاریخ]],4)</f>
        <v>1400</v>
      </c>
      <c r="F1425" s="61" t="str">
        <f>MID(Table3[[#This Row],[تاریخ]],5,2)</f>
        <v>11</v>
      </c>
    </row>
    <row r="1426" spans="2:6" x14ac:dyDescent="0.25">
      <c r="B1426" s="5">
        <v>14001124</v>
      </c>
      <c r="C1426" s="61">
        <f>MATCH(Table3[[#This Row],[تاریخ]],Table3[تاریخ],0)</f>
        <v>1425</v>
      </c>
      <c r="D1426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1426" s="61" t="str">
        <f>LEFT(Table3[[#This Row],[تاریخ]],4)</f>
        <v>1400</v>
      </c>
      <c r="F1426" s="61" t="str">
        <f>MID(Table3[[#This Row],[تاریخ]],5,2)</f>
        <v>11</v>
      </c>
    </row>
    <row r="1427" spans="2:6" x14ac:dyDescent="0.25">
      <c r="B1427" s="5">
        <v>14001125</v>
      </c>
      <c r="C1427" s="61">
        <f>MATCH(Table3[[#This Row],[تاریخ]],Table3[تاریخ],0)</f>
        <v>1426</v>
      </c>
      <c r="D1427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1427" s="61" t="str">
        <f>LEFT(Table3[[#This Row],[تاریخ]],4)</f>
        <v>1400</v>
      </c>
      <c r="F1427" s="61" t="str">
        <f>MID(Table3[[#This Row],[تاریخ]],5,2)</f>
        <v>11</v>
      </c>
    </row>
    <row r="1428" spans="2:6" x14ac:dyDescent="0.25">
      <c r="B1428" s="5">
        <v>14001126</v>
      </c>
      <c r="C1428" s="61">
        <f>MATCH(Table3[[#This Row],[تاریخ]],Table3[تاریخ],0)</f>
        <v>1427</v>
      </c>
      <c r="D1428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1428" s="61" t="str">
        <f>LEFT(Table3[[#This Row],[تاریخ]],4)</f>
        <v>1400</v>
      </c>
      <c r="F1428" s="61" t="str">
        <f>MID(Table3[[#This Row],[تاریخ]],5,2)</f>
        <v>11</v>
      </c>
    </row>
    <row r="1429" spans="2:6" x14ac:dyDescent="0.25">
      <c r="B1429" s="5">
        <v>14001127</v>
      </c>
      <c r="C1429" s="61">
        <f>MATCH(Table3[[#This Row],[تاریخ]],Table3[تاریخ],0)</f>
        <v>1428</v>
      </c>
      <c r="D1429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1429" s="61" t="str">
        <f>LEFT(Table3[[#This Row],[تاریخ]],4)</f>
        <v>1400</v>
      </c>
      <c r="F1429" s="61" t="str">
        <f>MID(Table3[[#This Row],[تاریخ]],5,2)</f>
        <v>11</v>
      </c>
    </row>
    <row r="1430" spans="2:6" x14ac:dyDescent="0.25">
      <c r="B1430" s="5">
        <v>14001128</v>
      </c>
      <c r="C1430" s="61">
        <f>MATCH(Table3[[#This Row],[تاریخ]],Table3[تاریخ],0)</f>
        <v>1429</v>
      </c>
      <c r="D1430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1430" s="61" t="str">
        <f>LEFT(Table3[[#This Row],[تاریخ]],4)</f>
        <v>1400</v>
      </c>
      <c r="F1430" s="61" t="str">
        <f>MID(Table3[[#This Row],[تاریخ]],5,2)</f>
        <v>11</v>
      </c>
    </row>
    <row r="1431" spans="2:6" x14ac:dyDescent="0.25">
      <c r="B1431" s="5">
        <v>14001129</v>
      </c>
      <c r="C1431" s="61">
        <f>MATCH(Table3[[#This Row],[تاریخ]],Table3[تاریخ],0)</f>
        <v>1430</v>
      </c>
      <c r="D1431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1431" s="61" t="str">
        <f>LEFT(Table3[[#This Row],[تاریخ]],4)</f>
        <v>1400</v>
      </c>
      <c r="F1431" s="61" t="str">
        <f>MID(Table3[[#This Row],[تاریخ]],5,2)</f>
        <v>11</v>
      </c>
    </row>
    <row r="1432" spans="2:6" x14ac:dyDescent="0.25">
      <c r="B1432" s="5">
        <v>14001130</v>
      </c>
      <c r="C1432" s="61">
        <f>MATCH(Table3[[#This Row],[تاریخ]],Table3[تاریخ],0)</f>
        <v>1431</v>
      </c>
      <c r="D1432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بهمن</v>
      </c>
      <c r="E1432" s="61" t="str">
        <f>LEFT(Table3[[#This Row],[تاریخ]],4)</f>
        <v>1400</v>
      </c>
      <c r="F1432" s="61" t="str">
        <f>MID(Table3[[#This Row],[تاریخ]],5,2)</f>
        <v>11</v>
      </c>
    </row>
    <row r="1433" spans="2:6" x14ac:dyDescent="0.25">
      <c r="B1433" s="5">
        <v>14001201</v>
      </c>
      <c r="C1433" s="61">
        <f>MATCH(Table3[[#This Row],[تاریخ]],Table3[تاریخ],0)</f>
        <v>1432</v>
      </c>
      <c r="D1433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1433" s="61" t="str">
        <f>LEFT(Table3[[#This Row],[تاریخ]],4)</f>
        <v>1400</v>
      </c>
      <c r="F1433" s="61" t="str">
        <f>MID(Table3[[#This Row],[تاریخ]],5,2)</f>
        <v>12</v>
      </c>
    </row>
    <row r="1434" spans="2:6" x14ac:dyDescent="0.25">
      <c r="B1434" s="5">
        <v>14001202</v>
      </c>
      <c r="C1434" s="61">
        <f>MATCH(Table3[[#This Row],[تاریخ]],Table3[تاریخ],0)</f>
        <v>1433</v>
      </c>
      <c r="D1434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1434" s="61" t="str">
        <f>LEFT(Table3[[#This Row],[تاریخ]],4)</f>
        <v>1400</v>
      </c>
      <c r="F1434" s="61" t="str">
        <f>MID(Table3[[#This Row],[تاریخ]],5,2)</f>
        <v>12</v>
      </c>
    </row>
    <row r="1435" spans="2:6" x14ac:dyDescent="0.25">
      <c r="B1435" s="5">
        <v>14001203</v>
      </c>
      <c r="C1435" s="61">
        <f>MATCH(Table3[[#This Row],[تاریخ]],Table3[تاریخ],0)</f>
        <v>1434</v>
      </c>
      <c r="D1435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1435" s="61" t="str">
        <f>LEFT(Table3[[#This Row],[تاریخ]],4)</f>
        <v>1400</v>
      </c>
      <c r="F1435" s="61" t="str">
        <f>MID(Table3[[#This Row],[تاریخ]],5,2)</f>
        <v>12</v>
      </c>
    </row>
    <row r="1436" spans="2:6" x14ac:dyDescent="0.25">
      <c r="B1436" s="5">
        <v>14001204</v>
      </c>
      <c r="C1436" s="61">
        <f>MATCH(Table3[[#This Row],[تاریخ]],Table3[تاریخ],0)</f>
        <v>1435</v>
      </c>
      <c r="D1436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1436" s="61" t="str">
        <f>LEFT(Table3[[#This Row],[تاریخ]],4)</f>
        <v>1400</v>
      </c>
      <c r="F1436" s="61" t="str">
        <f>MID(Table3[[#This Row],[تاریخ]],5,2)</f>
        <v>12</v>
      </c>
    </row>
    <row r="1437" spans="2:6" x14ac:dyDescent="0.25">
      <c r="B1437" s="5">
        <v>14001205</v>
      </c>
      <c r="C1437" s="61">
        <f>MATCH(Table3[[#This Row],[تاریخ]],Table3[تاریخ],0)</f>
        <v>1436</v>
      </c>
      <c r="D1437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1437" s="61" t="str">
        <f>LEFT(Table3[[#This Row],[تاریخ]],4)</f>
        <v>1400</v>
      </c>
      <c r="F1437" s="61" t="str">
        <f>MID(Table3[[#This Row],[تاریخ]],5,2)</f>
        <v>12</v>
      </c>
    </row>
    <row r="1438" spans="2:6" x14ac:dyDescent="0.25">
      <c r="B1438" s="5">
        <v>14001206</v>
      </c>
      <c r="C1438" s="61">
        <f>MATCH(Table3[[#This Row],[تاریخ]],Table3[تاریخ],0)</f>
        <v>1437</v>
      </c>
      <c r="D1438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1438" s="61" t="str">
        <f>LEFT(Table3[[#This Row],[تاریخ]],4)</f>
        <v>1400</v>
      </c>
      <c r="F1438" s="61" t="str">
        <f>MID(Table3[[#This Row],[تاریخ]],5,2)</f>
        <v>12</v>
      </c>
    </row>
    <row r="1439" spans="2:6" x14ac:dyDescent="0.25">
      <c r="B1439" s="5">
        <v>14001207</v>
      </c>
      <c r="C1439" s="61">
        <f>MATCH(Table3[[#This Row],[تاریخ]],Table3[تاریخ],0)</f>
        <v>1438</v>
      </c>
      <c r="D1439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1439" s="61" t="str">
        <f>LEFT(Table3[[#This Row],[تاریخ]],4)</f>
        <v>1400</v>
      </c>
      <c r="F1439" s="61" t="str">
        <f>MID(Table3[[#This Row],[تاریخ]],5,2)</f>
        <v>12</v>
      </c>
    </row>
    <row r="1440" spans="2:6" x14ac:dyDescent="0.25">
      <c r="B1440" s="5">
        <v>14001208</v>
      </c>
      <c r="C1440" s="61">
        <f>MATCH(Table3[[#This Row],[تاریخ]],Table3[تاریخ],0)</f>
        <v>1439</v>
      </c>
      <c r="D1440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1440" s="61" t="str">
        <f>LEFT(Table3[[#This Row],[تاریخ]],4)</f>
        <v>1400</v>
      </c>
      <c r="F1440" s="61" t="str">
        <f>MID(Table3[[#This Row],[تاریخ]],5,2)</f>
        <v>12</v>
      </c>
    </row>
    <row r="1441" spans="2:6" x14ac:dyDescent="0.25">
      <c r="B1441" s="5">
        <v>14001209</v>
      </c>
      <c r="C1441" s="61">
        <f>MATCH(Table3[[#This Row],[تاریخ]],Table3[تاریخ],0)</f>
        <v>1440</v>
      </c>
      <c r="D1441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1441" s="61" t="str">
        <f>LEFT(Table3[[#This Row],[تاریخ]],4)</f>
        <v>1400</v>
      </c>
      <c r="F1441" s="61" t="str">
        <f>MID(Table3[[#This Row],[تاریخ]],5,2)</f>
        <v>12</v>
      </c>
    </row>
    <row r="1442" spans="2:6" x14ac:dyDescent="0.25">
      <c r="B1442" s="5">
        <v>14001210</v>
      </c>
      <c r="C1442" s="61">
        <f>MATCH(Table3[[#This Row],[تاریخ]],Table3[تاریخ],0)</f>
        <v>1441</v>
      </c>
      <c r="D1442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1442" s="61" t="str">
        <f>LEFT(Table3[[#This Row],[تاریخ]],4)</f>
        <v>1400</v>
      </c>
      <c r="F1442" s="61" t="str">
        <f>MID(Table3[[#This Row],[تاریخ]],5,2)</f>
        <v>12</v>
      </c>
    </row>
    <row r="1443" spans="2:6" x14ac:dyDescent="0.25">
      <c r="B1443" s="5">
        <v>14001211</v>
      </c>
      <c r="C1443" s="61">
        <f>MATCH(Table3[[#This Row],[تاریخ]],Table3[تاریخ],0)</f>
        <v>1442</v>
      </c>
      <c r="D1443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1443" s="61" t="str">
        <f>LEFT(Table3[[#This Row],[تاریخ]],4)</f>
        <v>1400</v>
      </c>
      <c r="F1443" s="61" t="str">
        <f>MID(Table3[[#This Row],[تاریخ]],5,2)</f>
        <v>12</v>
      </c>
    </row>
    <row r="1444" spans="2:6" x14ac:dyDescent="0.25">
      <c r="B1444" s="5">
        <v>14001212</v>
      </c>
      <c r="C1444" s="61">
        <f>MATCH(Table3[[#This Row],[تاریخ]],Table3[تاریخ],0)</f>
        <v>1443</v>
      </c>
      <c r="D1444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1444" s="61" t="str">
        <f>LEFT(Table3[[#This Row],[تاریخ]],4)</f>
        <v>1400</v>
      </c>
      <c r="F1444" s="61" t="str">
        <f>MID(Table3[[#This Row],[تاریخ]],5,2)</f>
        <v>12</v>
      </c>
    </row>
    <row r="1445" spans="2:6" x14ac:dyDescent="0.25">
      <c r="B1445" s="5">
        <v>14001213</v>
      </c>
      <c r="C1445" s="61">
        <f>MATCH(Table3[[#This Row],[تاریخ]],Table3[تاریخ],0)</f>
        <v>1444</v>
      </c>
      <c r="D1445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1445" s="61" t="str">
        <f>LEFT(Table3[[#This Row],[تاریخ]],4)</f>
        <v>1400</v>
      </c>
      <c r="F1445" s="61" t="str">
        <f>MID(Table3[[#This Row],[تاریخ]],5,2)</f>
        <v>12</v>
      </c>
    </row>
    <row r="1446" spans="2:6" x14ac:dyDescent="0.25">
      <c r="B1446" s="5">
        <v>14001214</v>
      </c>
      <c r="C1446" s="61">
        <f>MATCH(Table3[[#This Row],[تاریخ]],Table3[تاریخ],0)</f>
        <v>1445</v>
      </c>
      <c r="D1446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1446" s="61" t="str">
        <f>LEFT(Table3[[#This Row],[تاریخ]],4)</f>
        <v>1400</v>
      </c>
      <c r="F1446" s="61" t="str">
        <f>MID(Table3[[#This Row],[تاریخ]],5,2)</f>
        <v>12</v>
      </c>
    </row>
    <row r="1447" spans="2:6" x14ac:dyDescent="0.25">
      <c r="B1447" s="5">
        <v>14001215</v>
      </c>
      <c r="C1447" s="61">
        <f>MATCH(Table3[[#This Row],[تاریخ]],Table3[تاریخ],0)</f>
        <v>1446</v>
      </c>
      <c r="D1447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1447" s="61" t="str">
        <f>LEFT(Table3[[#This Row],[تاریخ]],4)</f>
        <v>1400</v>
      </c>
      <c r="F1447" s="61" t="str">
        <f>MID(Table3[[#This Row],[تاریخ]],5,2)</f>
        <v>12</v>
      </c>
    </row>
    <row r="1448" spans="2:6" x14ac:dyDescent="0.25">
      <c r="B1448" s="5">
        <v>14001216</v>
      </c>
      <c r="C1448" s="61">
        <f>MATCH(Table3[[#This Row],[تاریخ]],Table3[تاریخ],0)</f>
        <v>1447</v>
      </c>
      <c r="D1448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1448" s="61" t="str">
        <f>LEFT(Table3[[#This Row],[تاریخ]],4)</f>
        <v>1400</v>
      </c>
      <c r="F1448" s="61" t="str">
        <f>MID(Table3[[#This Row],[تاریخ]],5,2)</f>
        <v>12</v>
      </c>
    </row>
    <row r="1449" spans="2:6" x14ac:dyDescent="0.25">
      <c r="B1449" s="5">
        <v>14001217</v>
      </c>
      <c r="C1449" s="61">
        <f>MATCH(Table3[[#This Row],[تاریخ]],Table3[تاریخ],0)</f>
        <v>1448</v>
      </c>
      <c r="D1449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1449" s="61" t="str">
        <f>LEFT(Table3[[#This Row],[تاریخ]],4)</f>
        <v>1400</v>
      </c>
      <c r="F1449" s="61" t="str">
        <f>MID(Table3[[#This Row],[تاریخ]],5,2)</f>
        <v>12</v>
      </c>
    </row>
    <row r="1450" spans="2:6" x14ac:dyDescent="0.25">
      <c r="B1450" s="5">
        <v>14001218</v>
      </c>
      <c r="C1450" s="61">
        <f>MATCH(Table3[[#This Row],[تاریخ]],Table3[تاریخ],0)</f>
        <v>1449</v>
      </c>
      <c r="D1450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1450" s="61" t="str">
        <f>LEFT(Table3[[#This Row],[تاریخ]],4)</f>
        <v>1400</v>
      </c>
      <c r="F1450" s="61" t="str">
        <f>MID(Table3[[#This Row],[تاریخ]],5,2)</f>
        <v>12</v>
      </c>
    </row>
    <row r="1451" spans="2:6" x14ac:dyDescent="0.25">
      <c r="B1451" s="5">
        <v>14001219</v>
      </c>
      <c r="C1451" s="61">
        <f>MATCH(Table3[[#This Row],[تاریخ]],Table3[تاریخ],0)</f>
        <v>1450</v>
      </c>
      <c r="D1451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1451" s="61" t="str">
        <f>LEFT(Table3[[#This Row],[تاریخ]],4)</f>
        <v>1400</v>
      </c>
      <c r="F1451" s="61" t="str">
        <f>MID(Table3[[#This Row],[تاریخ]],5,2)</f>
        <v>12</v>
      </c>
    </row>
    <row r="1452" spans="2:6" x14ac:dyDescent="0.25">
      <c r="B1452" s="5">
        <v>14001220</v>
      </c>
      <c r="C1452" s="61">
        <f>MATCH(Table3[[#This Row],[تاریخ]],Table3[تاریخ],0)</f>
        <v>1451</v>
      </c>
      <c r="D1452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1452" s="61" t="str">
        <f>LEFT(Table3[[#This Row],[تاریخ]],4)</f>
        <v>1400</v>
      </c>
      <c r="F1452" s="61" t="str">
        <f>MID(Table3[[#This Row],[تاریخ]],5,2)</f>
        <v>12</v>
      </c>
    </row>
    <row r="1453" spans="2:6" x14ac:dyDescent="0.25">
      <c r="B1453" s="5">
        <v>14001221</v>
      </c>
      <c r="C1453" s="61">
        <f>MATCH(Table3[[#This Row],[تاریخ]],Table3[تاریخ],0)</f>
        <v>1452</v>
      </c>
      <c r="D1453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1453" s="61" t="str">
        <f>LEFT(Table3[[#This Row],[تاریخ]],4)</f>
        <v>1400</v>
      </c>
      <c r="F1453" s="61" t="str">
        <f>MID(Table3[[#This Row],[تاریخ]],5,2)</f>
        <v>12</v>
      </c>
    </row>
    <row r="1454" spans="2:6" x14ac:dyDescent="0.25">
      <c r="B1454" s="5">
        <v>14001222</v>
      </c>
      <c r="C1454" s="61">
        <f>MATCH(Table3[[#This Row],[تاریخ]],Table3[تاریخ],0)</f>
        <v>1453</v>
      </c>
      <c r="D1454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1454" s="61" t="str">
        <f>LEFT(Table3[[#This Row],[تاریخ]],4)</f>
        <v>1400</v>
      </c>
      <c r="F1454" s="61" t="str">
        <f>MID(Table3[[#This Row],[تاریخ]],5,2)</f>
        <v>12</v>
      </c>
    </row>
    <row r="1455" spans="2:6" x14ac:dyDescent="0.25">
      <c r="B1455" s="5">
        <v>14001223</v>
      </c>
      <c r="C1455" s="61">
        <f>MATCH(Table3[[#This Row],[تاریخ]],Table3[تاریخ],0)</f>
        <v>1454</v>
      </c>
      <c r="D1455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1455" s="61" t="str">
        <f>LEFT(Table3[[#This Row],[تاریخ]],4)</f>
        <v>1400</v>
      </c>
      <c r="F1455" s="61" t="str">
        <f>MID(Table3[[#This Row],[تاریخ]],5,2)</f>
        <v>12</v>
      </c>
    </row>
    <row r="1456" spans="2:6" x14ac:dyDescent="0.25">
      <c r="B1456" s="5">
        <v>14001224</v>
      </c>
      <c r="C1456" s="61">
        <f>MATCH(Table3[[#This Row],[تاریخ]],Table3[تاریخ],0)</f>
        <v>1455</v>
      </c>
      <c r="D1456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1456" s="61" t="str">
        <f>LEFT(Table3[[#This Row],[تاریخ]],4)</f>
        <v>1400</v>
      </c>
      <c r="F1456" s="61" t="str">
        <f>MID(Table3[[#This Row],[تاریخ]],5,2)</f>
        <v>12</v>
      </c>
    </row>
    <row r="1457" spans="2:6" x14ac:dyDescent="0.25">
      <c r="B1457" s="5">
        <v>14001225</v>
      </c>
      <c r="C1457" s="61">
        <f>MATCH(Table3[[#This Row],[تاریخ]],Table3[تاریخ],0)</f>
        <v>1456</v>
      </c>
      <c r="D1457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1457" s="61" t="str">
        <f>LEFT(Table3[[#This Row],[تاریخ]],4)</f>
        <v>1400</v>
      </c>
      <c r="F1457" s="61" t="str">
        <f>MID(Table3[[#This Row],[تاریخ]],5,2)</f>
        <v>12</v>
      </c>
    </row>
    <row r="1458" spans="2:6" x14ac:dyDescent="0.25">
      <c r="B1458" s="5">
        <v>14001226</v>
      </c>
      <c r="C1458" s="61">
        <f>MATCH(Table3[[#This Row],[تاریخ]],Table3[تاریخ],0)</f>
        <v>1457</v>
      </c>
      <c r="D1458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1458" s="61" t="str">
        <f>LEFT(Table3[[#This Row],[تاریخ]],4)</f>
        <v>1400</v>
      </c>
      <c r="F1458" s="61" t="str">
        <f>MID(Table3[[#This Row],[تاریخ]],5,2)</f>
        <v>12</v>
      </c>
    </row>
    <row r="1459" spans="2:6" x14ac:dyDescent="0.25">
      <c r="B1459" s="5">
        <v>14001227</v>
      </c>
      <c r="C1459" s="61">
        <f>MATCH(Table3[[#This Row],[تاریخ]],Table3[تاریخ],0)</f>
        <v>1458</v>
      </c>
      <c r="D1459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1459" s="61" t="str">
        <f>LEFT(Table3[[#This Row],[تاریخ]],4)</f>
        <v>1400</v>
      </c>
      <c r="F1459" s="61" t="str">
        <f>MID(Table3[[#This Row],[تاریخ]],5,2)</f>
        <v>12</v>
      </c>
    </row>
    <row r="1460" spans="2:6" x14ac:dyDescent="0.25">
      <c r="B1460" s="5">
        <v>14001228</v>
      </c>
      <c r="C1460" s="61">
        <f>MATCH(Table3[[#This Row],[تاریخ]],Table3[تاریخ],0)</f>
        <v>1459</v>
      </c>
      <c r="D1460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1460" s="61" t="str">
        <f>LEFT(Table3[[#This Row],[تاریخ]],4)</f>
        <v>1400</v>
      </c>
      <c r="F1460" s="61" t="str">
        <f>MID(Table3[[#This Row],[تاریخ]],5,2)</f>
        <v>12</v>
      </c>
    </row>
    <row r="1461" spans="2:6" x14ac:dyDescent="0.25">
      <c r="B1461" s="5">
        <v>14001229</v>
      </c>
      <c r="C1461" s="61">
        <f>MATCH(Table3[[#This Row],[تاریخ]],Table3[تاریخ],0)</f>
        <v>1460</v>
      </c>
      <c r="D1461" s="61" t="str">
        <f>IF(MID(Table3[[#This Row],[تاریخ]],5,2)="01","فروردین",IF(MID(Table3[[#This Row],[تاریخ]],5,2)="02","اردیبهشت",IF(MID(Table3[[#This Row],[تاریخ]],5,2)="03","خرداد",IF(MID(Table3[[#This Row],[تاریخ]],5,2)="04","تیر",IF(MID(Table3[[#This Row],[تاریخ]],5,2)="05","مرداد",IF(MID(Table3[[#This Row],[تاریخ]],5,2)="06","شهریور",IF(MID(Table3[[#This Row],[تاریخ]],5,2)="07","مهر",IF(MID(Table3[[#This Row],[تاریخ]],5,2)="08","آبان",IF(MID(Table3[[#This Row],[تاریخ]],5,2)="09","آذر",IF(MID(Table3[[#This Row],[تاریخ]],5,2)="10","دی",IF(MID(Table3[[#This Row],[تاریخ]],5,2)="11","بهمن",IF(MID(Table3[[#This Row],[تاریخ]],5,2)="12","اسفند",))))))))))))</f>
        <v>اسفند</v>
      </c>
      <c r="E1461" s="61" t="str">
        <f>LEFT(Table3[[#This Row],[تاریخ]],4)</f>
        <v>1400</v>
      </c>
      <c r="F1461" s="61" t="str">
        <f>MID(Table3[[#This Row],[تاریخ]],5,2)</f>
        <v>12</v>
      </c>
    </row>
  </sheetData>
  <sheetProtection selectLockedCells="1" selectUnlockedCells="1"/>
  <pageMargins left="0.7" right="0.7" top="0.75" bottom="0.75" header="0.3" footer="0.3"/>
  <pageSetup paperSize="9" orientation="portrait"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N101"/>
  <sheetViews>
    <sheetView rightToLeft="1" workbookViewId="0">
      <selection activeCell="F2" sqref="F2"/>
    </sheetView>
  </sheetViews>
  <sheetFormatPr defaultRowHeight="15" x14ac:dyDescent="0.25"/>
  <cols>
    <col min="1" max="1" width="9.140625" style="2"/>
    <col min="2" max="3" width="15" style="2" customWidth="1"/>
    <col min="4" max="4" width="23.42578125" style="2" bestFit="1" customWidth="1"/>
    <col min="5" max="5" width="14.140625" style="2" bestFit="1" customWidth="1"/>
    <col min="6" max="6" width="16.85546875" style="3" bestFit="1" customWidth="1"/>
    <col min="7" max="7" width="14.7109375" style="2" bestFit="1" customWidth="1"/>
    <col min="8" max="9" width="9.140625" style="2"/>
    <col min="10" max="14" width="9.140625" style="66"/>
    <col min="15" max="16384" width="9.140625" style="2"/>
  </cols>
  <sheetData>
    <row r="1" spans="1:14" ht="60" x14ac:dyDescent="0.25">
      <c r="A1" s="2" t="s">
        <v>0</v>
      </c>
      <c r="B1" s="2" t="s">
        <v>1</v>
      </c>
      <c r="C1" s="2" t="s">
        <v>8</v>
      </c>
      <c r="D1" s="2" t="s">
        <v>5</v>
      </c>
      <c r="E1" s="2" t="s">
        <v>6</v>
      </c>
      <c r="F1" s="3" t="s">
        <v>7</v>
      </c>
      <c r="J1" s="66" t="s">
        <v>1</v>
      </c>
      <c r="K1" s="66" t="s">
        <v>8</v>
      </c>
      <c r="L1" s="66" t="s">
        <v>5</v>
      </c>
      <c r="M1" s="66" t="s">
        <v>6</v>
      </c>
      <c r="N1" s="67" t="s">
        <v>7</v>
      </c>
    </row>
    <row r="2" spans="1:14" x14ac:dyDescent="0.25">
      <c r="A2" s="2">
        <v>1</v>
      </c>
      <c r="B2" s="38">
        <v>13990301</v>
      </c>
      <c r="C2" s="38" t="s">
        <v>328</v>
      </c>
      <c r="D2" s="2" t="str">
        <f>LEFT(B2,4)&amp;"/"&amp;MID(B2,5,2)&amp;"/"&amp;RIGHT(B2,2)</f>
        <v>1399/03/01</v>
      </c>
      <c r="E2" s="2" t="str">
        <f>TEXT(B2,"####""/""##""/""##")</f>
        <v>1399/03/01</v>
      </c>
      <c r="F2" s="3">
        <v>13990301</v>
      </c>
      <c r="G2" s="3" t="str">
        <f>H2&amp;"/"&amp;H3&amp;"/"&amp;H4</f>
        <v>1399/03/01</v>
      </c>
      <c r="H2" s="2" t="str">
        <f>LEFT(B2,4)</f>
        <v>1399</v>
      </c>
      <c r="I2" s="2" t="str">
        <f>LEFT(B2,4)</f>
        <v>1399</v>
      </c>
      <c r="J2" s="66">
        <f>LEN(B2)</f>
        <v>8</v>
      </c>
      <c r="K2" s="66">
        <f t="shared" ref="K2:N2" si="0">LEN(C2)</f>
        <v>10</v>
      </c>
      <c r="L2" s="66">
        <f t="shared" si="0"/>
        <v>10</v>
      </c>
      <c r="M2" s="66">
        <f t="shared" si="0"/>
        <v>10</v>
      </c>
      <c r="N2" s="66">
        <f t="shared" si="0"/>
        <v>8</v>
      </c>
    </row>
    <row r="3" spans="1:14" x14ac:dyDescent="0.25">
      <c r="A3" s="2">
        <v>2</v>
      </c>
      <c r="B3" s="2">
        <v>13990302</v>
      </c>
      <c r="C3" s="38" t="s">
        <v>329</v>
      </c>
      <c r="D3" s="2" t="str">
        <f t="shared" ref="D3:D66" si="1">LEFT(B3,4)&amp;"/"&amp;MID(B3,5,2)&amp;"/"&amp;RIGHT(B3,2)</f>
        <v>1399/03/02</v>
      </c>
      <c r="E3" s="2" t="str">
        <f>TEXT(B3,"####""/""##""/""##")</f>
        <v>1399/03/02</v>
      </c>
      <c r="F3" s="3">
        <v>13990302</v>
      </c>
      <c r="G3" s="3" t="str">
        <f>I2&amp;"/"&amp;I3&amp;"/"&amp;I4</f>
        <v>1399/03/01</v>
      </c>
      <c r="H3" s="2" t="str">
        <f>MID(B2,5,2)</f>
        <v>03</v>
      </c>
      <c r="I3" s="2" t="str">
        <f>MID(B2,5,2)</f>
        <v>03</v>
      </c>
    </row>
    <row r="4" spans="1:14" x14ac:dyDescent="0.25">
      <c r="A4" s="2">
        <v>3</v>
      </c>
      <c r="B4" s="2">
        <v>13990303</v>
      </c>
      <c r="C4" s="38" t="s">
        <v>330</v>
      </c>
      <c r="D4" s="2" t="str">
        <f t="shared" si="1"/>
        <v>1399/03/03</v>
      </c>
      <c r="E4" s="2" t="str">
        <f t="shared" ref="E4:E67" si="2">TEXT(B4,"####""/""##""/""##")</f>
        <v>1399/03/03</v>
      </c>
      <c r="F4" s="3">
        <v>13990303</v>
      </c>
      <c r="G4" s="3"/>
      <c r="H4" s="2" t="str">
        <f>RIGHT(B2,2)</f>
        <v>01</v>
      </c>
      <c r="I4" s="2" t="str">
        <f>RIGHT(B2,2)</f>
        <v>01</v>
      </c>
    </row>
    <row r="5" spans="1:14" x14ac:dyDescent="0.25">
      <c r="A5" s="2">
        <v>4</v>
      </c>
      <c r="B5" s="2">
        <v>13990304</v>
      </c>
      <c r="C5" s="38" t="s">
        <v>9</v>
      </c>
      <c r="D5" s="2" t="str">
        <f t="shared" si="1"/>
        <v>1399/03/04</v>
      </c>
      <c r="E5" s="2" t="str">
        <f t="shared" si="2"/>
        <v>1399/03/04</v>
      </c>
      <c r="F5" s="3">
        <v>13990304</v>
      </c>
      <c r="G5" s="3"/>
    </row>
    <row r="6" spans="1:14" x14ac:dyDescent="0.25">
      <c r="A6" s="2">
        <v>5</v>
      </c>
      <c r="B6" s="2">
        <v>13990305</v>
      </c>
      <c r="C6" s="38" t="s">
        <v>10</v>
      </c>
      <c r="D6" s="2" t="str">
        <f t="shared" si="1"/>
        <v>1399/03/05</v>
      </c>
      <c r="E6" s="2" t="str">
        <f t="shared" si="2"/>
        <v>1399/03/05</v>
      </c>
      <c r="F6" s="3">
        <v>13990305</v>
      </c>
      <c r="G6" s="3"/>
    </row>
    <row r="7" spans="1:14" x14ac:dyDescent="0.25">
      <c r="A7" s="2">
        <v>6</v>
      </c>
      <c r="B7" s="2">
        <v>13990306</v>
      </c>
      <c r="C7" s="38" t="s">
        <v>11</v>
      </c>
      <c r="D7" s="2" t="str">
        <f t="shared" si="1"/>
        <v>1399/03/06</v>
      </c>
      <c r="E7" s="2" t="str">
        <f t="shared" si="2"/>
        <v>1399/03/06</v>
      </c>
      <c r="F7" s="3">
        <v>13990306</v>
      </c>
      <c r="G7" s="3"/>
      <c r="I7" s="38"/>
    </row>
    <row r="8" spans="1:14" x14ac:dyDescent="0.25">
      <c r="A8" s="2">
        <v>7</v>
      </c>
      <c r="B8" s="2">
        <v>13990307</v>
      </c>
      <c r="C8" s="38" t="s">
        <v>12</v>
      </c>
      <c r="D8" s="2" t="str">
        <f t="shared" si="1"/>
        <v>1399/03/07</v>
      </c>
      <c r="E8" s="2" t="str">
        <f t="shared" si="2"/>
        <v>1399/03/07</v>
      </c>
      <c r="F8" s="3">
        <v>13990307</v>
      </c>
      <c r="G8" s="3"/>
    </row>
    <row r="9" spans="1:14" x14ac:dyDescent="0.25">
      <c r="A9" s="2">
        <v>8</v>
      </c>
      <c r="B9" s="2">
        <v>13990308</v>
      </c>
      <c r="C9" s="38" t="s">
        <v>13</v>
      </c>
      <c r="D9" s="2" t="str">
        <f t="shared" si="1"/>
        <v>1399/03/08</v>
      </c>
      <c r="E9" s="2" t="str">
        <f t="shared" si="2"/>
        <v>1399/03/08</v>
      </c>
      <c r="F9" s="3">
        <v>13990308</v>
      </c>
      <c r="G9" s="3"/>
    </row>
    <row r="10" spans="1:14" x14ac:dyDescent="0.25">
      <c r="A10" s="2">
        <v>9</v>
      </c>
      <c r="B10" s="2">
        <v>13990309</v>
      </c>
      <c r="C10" s="38" t="s">
        <v>14</v>
      </c>
      <c r="D10" s="2" t="str">
        <f t="shared" si="1"/>
        <v>1399/03/09</v>
      </c>
      <c r="E10" s="2" t="str">
        <f t="shared" si="2"/>
        <v>1399/03/09</v>
      </c>
      <c r="F10" s="3">
        <v>13990309</v>
      </c>
      <c r="G10" s="3"/>
    </row>
    <row r="11" spans="1:14" x14ac:dyDescent="0.25">
      <c r="A11" s="2">
        <v>10</v>
      </c>
      <c r="B11" s="2">
        <v>13990310</v>
      </c>
      <c r="C11" s="38" t="s">
        <v>15</v>
      </c>
      <c r="D11" s="2" t="str">
        <f t="shared" si="1"/>
        <v>1399/03/10</v>
      </c>
      <c r="E11" s="2" t="str">
        <f t="shared" si="2"/>
        <v>1399/03/10</v>
      </c>
      <c r="F11" s="3">
        <v>13990310</v>
      </c>
      <c r="G11" s="3"/>
    </row>
    <row r="12" spans="1:14" x14ac:dyDescent="0.25">
      <c r="A12" s="2">
        <v>11</v>
      </c>
      <c r="B12" s="2">
        <v>13990311</v>
      </c>
      <c r="C12" s="38" t="s">
        <v>16</v>
      </c>
      <c r="D12" s="2" t="str">
        <f t="shared" si="1"/>
        <v>1399/03/11</v>
      </c>
      <c r="E12" s="2" t="str">
        <f t="shared" si="2"/>
        <v>1399/03/11</v>
      </c>
      <c r="F12" s="3">
        <v>13990311</v>
      </c>
      <c r="G12" s="3"/>
    </row>
    <row r="13" spans="1:14" x14ac:dyDescent="0.25">
      <c r="A13" s="2">
        <v>12</v>
      </c>
      <c r="B13" s="2">
        <v>13990312</v>
      </c>
      <c r="C13" s="38" t="s">
        <v>17</v>
      </c>
      <c r="D13" s="2" t="str">
        <f t="shared" si="1"/>
        <v>1399/03/12</v>
      </c>
      <c r="E13" s="2" t="str">
        <f t="shared" si="2"/>
        <v>1399/03/12</v>
      </c>
      <c r="F13" s="3">
        <v>13990312</v>
      </c>
      <c r="G13" s="3"/>
    </row>
    <row r="14" spans="1:14" x14ac:dyDescent="0.25">
      <c r="A14" s="2">
        <v>13</v>
      </c>
      <c r="B14" s="2">
        <v>13990313</v>
      </c>
      <c r="C14" s="38" t="s">
        <v>18</v>
      </c>
      <c r="D14" s="2" t="str">
        <f t="shared" si="1"/>
        <v>1399/03/13</v>
      </c>
      <c r="E14" s="2" t="str">
        <f t="shared" si="2"/>
        <v>1399/03/13</v>
      </c>
      <c r="F14" s="3">
        <v>13990313</v>
      </c>
      <c r="G14" s="3"/>
    </row>
    <row r="15" spans="1:14" x14ac:dyDescent="0.25">
      <c r="A15" s="2">
        <v>14</v>
      </c>
      <c r="B15" s="2">
        <v>13990314</v>
      </c>
      <c r="C15" s="38" t="s">
        <v>19</v>
      </c>
      <c r="D15" s="2" t="str">
        <f t="shared" si="1"/>
        <v>1399/03/14</v>
      </c>
      <c r="E15" s="2" t="str">
        <f t="shared" si="2"/>
        <v>1399/03/14</v>
      </c>
      <c r="F15" s="3">
        <v>13990314</v>
      </c>
      <c r="G15" s="3"/>
    </row>
    <row r="16" spans="1:14" x14ac:dyDescent="0.25">
      <c r="A16" s="2">
        <v>15</v>
      </c>
      <c r="B16" s="2">
        <v>13990315</v>
      </c>
      <c r="C16" s="38" t="s">
        <v>20</v>
      </c>
      <c r="D16" s="2" t="str">
        <f t="shared" si="1"/>
        <v>1399/03/15</v>
      </c>
      <c r="E16" s="2" t="str">
        <f t="shared" si="2"/>
        <v>1399/03/15</v>
      </c>
      <c r="F16" s="3">
        <v>13990315</v>
      </c>
      <c r="G16" s="3"/>
    </row>
    <row r="17" spans="1:7" x14ac:dyDescent="0.25">
      <c r="A17" s="2">
        <v>16</v>
      </c>
      <c r="B17" s="2">
        <v>13990316</v>
      </c>
      <c r="C17" s="38" t="s">
        <v>21</v>
      </c>
      <c r="D17" s="2" t="str">
        <f t="shared" si="1"/>
        <v>1399/03/16</v>
      </c>
      <c r="E17" s="2" t="str">
        <f t="shared" si="2"/>
        <v>1399/03/16</v>
      </c>
      <c r="F17" s="3">
        <v>13990316</v>
      </c>
      <c r="G17" s="3"/>
    </row>
    <row r="18" spans="1:7" x14ac:dyDescent="0.25">
      <c r="A18" s="2">
        <v>17</v>
      </c>
      <c r="B18" s="2">
        <v>13990317</v>
      </c>
      <c r="C18" s="38" t="s">
        <v>22</v>
      </c>
      <c r="D18" s="2" t="str">
        <f t="shared" si="1"/>
        <v>1399/03/17</v>
      </c>
      <c r="E18" s="2" t="str">
        <f t="shared" si="2"/>
        <v>1399/03/17</v>
      </c>
      <c r="F18" s="3">
        <v>13990317</v>
      </c>
      <c r="G18" s="3"/>
    </row>
    <row r="19" spans="1:7" x14ac:dyDescent="0.25">
      <c r="A19" s="2">
        <v>18</v>
      </c>
      <c r="B19" s="2">
        <v>13990318</v>
      </c>
      <c r="C19" s="38" t="s">
        <v>23</v>
      </c>
      <c r="D19" s="2" t="str">
        <f t="shared" si="1"/>
        <v>1399/03/18</v>
      </c>
      <c r="E19" s="2" t="str">
        <f t="shared" si="2"/>
        <v>1399/03/18</v>
      </c>
      <c r="F19" s="3">
        <v>13990318</v>
      </c>
      <c r="G19" s="3"/>
    </row>
    <row r="20" spans="1:7" x14ac:dyDescent="0.25">
      <c r="A20" s="2">
        <v>19</v>
      </c>
      <c r="B20" s="2">
        <v>13990319</v>
      </c>
      <c r="C20" s="38" t="s">
        <v>24</v>
      </c>
      <c r="D20" s="2" t="str">
        <f t="shared" si="1"/>
        <v>1399/03/19</v>
      </c>
      <c r="E20" s="2" t="str">
        <f t="shared" si="2"/>
        <v>1399/03/19</v>
      </c>
      <c r="F20" s="3">
        <v>13990319</v>
      </c>
      <c r="G20" s="3"/>
    </row>
    <row r="21" spans="1:7" x14ac:dyDescent="0.25">
      <c r="A21" s="2">
        <v>20</v>
      </c>
      <c r="B21" s="2">
        <v>13990320</v>
      </c>
      <c r="C21" s="38" t="s">
        <v>25</v>
      </c>
      <c r="D21" s="2" t="str">
        <f t="shared" si="1"/>
        <v>1399/03/20</v>
      </c>
      <c r="E21" s="2" t="str">
        <f t="shared" si="2"/>
        <v>1399/03/20</v>
      </c>
      <c r="F21" s="3">
        <v>13990320</v>
      </c>
      <c r="G21" s="3"/>
    </row>
    <row r="22" spans="1:7" x14ac:dyDescent="0.25">
      <c r="A22" s="2">
        <v>21</v>
      </c>
      <c r="B22" s="2">
        <v>13990321</v>
      </c>
      <c r="C22" s="38" t="s">
        <v>26</v>
      </c>
      <c r="D22" s="2" t="str">
        <f t="shared" si="1"/>
        <v>1399/03/21</v>
      </c>
      <c r="E22" s="2" t="str">
        <f t="shared" si="2"/>
        <v>1399/03/21</v>
      </c>
      <c r="F22" s="3">
        <v>13990321</v>
      </c>
      <c r="G22" s="3"/>
    </row>
    <row r="23" spans="1:7" x14ac:dyDescent="0.25">
      <c r="A23" s="2">
        <v>22</v>
      </c>
      <c r="B23" s="2">
        <v>13990322</v>
      </c>
      <c r="C23" s="38" t="s">
        <v>27</v>
      </c>
      <c r="D23" s="2" t="str">
        <f t="shared" si="1"/>
        <v>1399/03/22</v>
      </c>
      <c r="E23" s="2" t="str">
        <f t="shared" si="2"/>
        <v>1399/03/22</v>
      </c>
      <c r="F23" s="3">
        <v>13990322</v>
      </c>
      <c r="G23" s="3"/>
    </row>
    <row r="24" spans="1:7" x14ac:dyDescent="0.25">
      <c r="A24" s="2">
        <v>23</v>
      </c>
      <c r="B24" s="2">
        <v>13990323</v>
      </c>
      <c r="C24" s="38" t="s">
        <v>28</v>
      </c>
      <c r="D24" s="2" t="str">
        <f t="shared" si="1"/>
        <v>1399/03/23</v>
      </c>
      <c r="E24" s="2" t="str">
        <f t="shared" si="2"/>
        <v>1399/03/23</v>
      </c>
      <c r="F24" s="3">
        <v>13990323</v>
      </c>
      <c r="G24" s="3"/>
    </row>
    <row r="25" spans="1:7" x14ac:dyDescent="0.25">
      <c r="A25" s="2">
        <v>24</v>
      </c>
      <c r="B25" s="2">
        <v>13990324</v>
      </c>
      <c r="C25" s="38" t="s">
        <v>29</v>
      </c>
      <c r="D25" s="2" t="str">
        <f t="shared" si="1"/>
        <v>1399/03/24</v>
      </c>
      <c r="E25" s="2" t="str">
        <f t="shared" si="2"/>
        <v>1399/03/24</v>
      </c>
      <c r="F25" s="3">
        <v>13990324</v>
      </c>
      <c r="G25" s="3"/>
    </row>
    <row r="26" spans="1:7" x14ac:dyDescent="0.25">
      <c r="A26" s="2">
        <v>25</v>
      </c>
      <c r="B26" s="2">
        <v>13990325</v>
      </c>
      <c r="C26" s="38" t="s">
        <v>30</v>
      </c>
      <c r="D26" s="2" t="str">
        <f t="shared" si="1"/>
        <v>1399/03/25</v>
      </c>
      <c r="E26" s="2" t="str">
        <f t="shared" si="2"/>
        <v>1399/03/25</v>
      </c>
      <c r="F26" s="3">
        <v>13990325</v>
      </c>
      <c r="G26" s="3"/>
    </row>
    <row r="27" spans="1:7" x14ac:dyDescent="0.25">
      <c r="A27" s="2">
        <v>26</v>
      </c>
      <c r="B27" s="2">
        <v>13990326</v>
      </c>
      <c r="C27" s="38" t="s">
        <v>31</v>
      </c>
      <c r="D27" s="2" t="str">
        <f t="shared" si="1"/>
        <v>1399/03/26</v>
      </c>
      <c r="E27" s="2" t="str">
        <f t="shared" si="2"/>
        <v>1399/03/26</v>
      </c>
      <c r="F27" s="3">
        <v>13990326</v>
      </c>
      <c r="G27" s="3"/>
    </row>
    <row r="28" spans="1:7" x14ac:dyDescent="0.25">
      <c r="A28" s="2">
        <v>27</v>
      </c>
      <c r="B28" s="2">
        <v>13990327</v>
      </c>
      <c r="C28" s="38" t="s">
        <v>32</v>
      </c>
      <c r="D28" s="2" t="str">
        <f t="shared" si="1"/>
        <v>1399/03/27</v>
      </c>
      <c r="E28" s="2" t="str">
        <f t="shared" si="2"/>
        <v>1399/03/27</v>
      </c>
      <c r="F28" s="3">
        <v>13990327</v>
      </c>
      <c r="G28" s="3"/>
    </row>
    <row r="29" spans="1:7" x14ac:dyDescent="0.25">
      <c r="A29" s="2">
        <v>28</v>
      </c>
      <c r="B29" s="2">
        <v>13990328</v>
      </c>
      <c r="C29" s="38" t="s">
        <v>33</v>
      </c>
      <c r="D29" s="2" t="str">
        <f t="shared" si="1"/>
        <v>1399/03/28</v>
      </c>
      <c r="E29" s="2" t="str">
        <f t="shared" si="2"/>
        <v>1399/03/28</v>
      </c>
      <c r="F29" s="3">
        <v>13990328</v>
      </c>
      <c r="G29" s="3"/>
    </row>
    <row r="30" spans="1:7" x14ac:dyDescent="0.25">
      <c r="A30" s="2">
        <v>29</v>
      </c>
      <c r="B30" s="2">
        <v>13990329</v>
      </c>
      <c r="C30" s="38" t="s">
        <v>34</v>
      </c>
      <c r="D30" s="2" t="str">
        <f t="shared" si="1"/>
        <v>1399/03/29</v>
      </c>
      <c r="E30" s="2" t="str">
        <f t="shared" si="2"/>
        <v>1399/03/29</v>
      </c>
      <c r="F30" s="3">
        <v>13990329</v>
      </c>
      <c r="G30" s="3"/>
    </row>
    <row r="31" spans="1:7" x14ac:dyDescent="0.25">
      <c r="A31" s="2">
        <v>30</v>
      </c>
      <c r="B31" s="2">
        <v>13990330</v>
      </c>
      <c r="C31" s="38" t="s">
        <v>35</v>
      </c>
      <c r="D31" s="2" t="str">
        <f t="shared" si="1"/>
        <v>1399/03/30</v>
      </c>
      <c r="E31" s="2" t="str">
        <f t="shared" si="2"/>
        <v>1399/03/30</v>
      </c>
      <c r="F31" s="3">
        <v>13990330</v>
      </c>
      <c r="G31" s="3"/>
    </row>
    <row r="32" spans="1:7" x14ac:dyDescent="0.25">
      <c r="A32" s="2">
        <v>31</v>
      </c>
      <c r="B32" s="2">
        <v>13990331</v>
      </c>
      <c r="C32" s="38" t="s">
        <v>36</v>
      </c>
      <c r="D32" s="2" t="str">
        <f t="shared" si="1"/>
        <v>1399/03/31</v>
      </c>
      <c r="E32" s="2" t="str">
        <f t="shared" si="2"/>
        <v>1399/03/31</v>
      </c>
      <c r="F32" s="3">
        <v>13990331</v>
      </c>
      <c r="G32" s="3"/>
    </row>
    <row r="33" spans="1:7" x14ac:dyDescent="0.25">
      <c r="A33" s="2">
        <v>32</v>
      </c>
      <c r="B33" s="2">
        <v>13990401</v>
      </c>
      <c r="C33" s="38" t="s">
        <v>37</v>
      </c>
      <c r="D33" s="2" t="str">
        <f t="shared" si="1"/>
        <v>1399/04/01</v>
      </c>
      <c r="E33" s="2" t="str">
        <f t="shared" si="2"/>
        <v>1399/04/01</v>
      </c>
      <c r="F33" s="3">
        <v>13990401</v>
      </c>
      <c r="G33" s="3"/>
    </row>
    <row r="34" spans="1:7" x14ac:dyDescent="0.25">
      <c r="A34" s="2">
        <v>33</v>
      </c>
      <c r="B34" s="2">
        <v>13990402</v>
      </c>
      <c r="C34" s="38" t="s">
        <v>38</v>
      </c>
      <c r="D34" s="2" t="str">
        <f t="shared" si="1"/>
        <v>1399/04/02</v>
      </c>
      <c r="E34" s="2" t="str">
        <f t="shared" si="2"/>
        <v>1399/04/02</v>
      </c>
      <c r="F34" s="3">
        <v>13990402</v>
      </c>
      <c r="G34" s="3"/>
    </row>
    <row r="35" spans="1:7" x14ac:dyDescent="0.25">
      <c r="A35" s="2">
        <v>34</v>
      </c>
      <c r="B35" s="2">
        <v>13990403</v>
      </c>
      <c r="C35" s="38" t="s">
        <v>39</v>
      </c>
      <c r="D35" s="2" t="str">
        <f t="shared" si="1"/>
        <v>1399/04/03</v>
      </c>
      <c r="E35" s="2" t="str">
        <f t="shared" si="2"/>
        <v>1399/04/03</v>
      </c>
      <c r="F35" s="3">
        <v>13990403</v>
      </c>
      <c r="G35" s="3"/>
    </row>
    <row r="36" spans="1:7" x14ac:dyDescent="0.25">
      <c r="A36" s="2">
        <v>35</v>
      </c>
      <c r="B36" s="2">
        <v>13990404</v>
      </c>
      <c r="C36" s="38" t="s">
        <v>40</v>
      </c>
      <c r="D36" s="2" t="str">
        <f t="shared" si="1"/>
        <v>1399/04/04</v>
      </c>
      <c r="E36" s="2" t="str">
        <f t="shared" si="2"/>
        <v>1399/04/04</v>
      </c>
      <c r="F36" s="3">
        <v>13990404</v>
      </c>
      <c r="G36" s="3"/>
    </row>
    <row r="37" spans="1:7" x14ac:dyDescent="0.25">
      <c r="A37" s="2">
        <v>36</v>
      </c>
      <c r="B37" s="2">
        <v>13990405</v>
      </c>
      <c r="C37" s="38" t="s">
        <v>41</v>
      </c>
      <c r="D37" s="2" t="str">
        <f t="shared" si="1"/>
        <v>1399/04/05</v>
      </c>
      <c r="E37" s="2" t="str">
        <f t="shared" si="2"/>
        <v>1399/04/05</v>
      </c>
      <c r="F37" s="3">
        <v>13990405</v>
      </c>
      <c r="G37" s="3"/>
    </row>
    <row r="38" spans="1:7" x14ac:dyDescent="0.25">
      <c r="A38" s="2">
        <v>37</v>
      </c>
      <c r="B38" s="2">
        <v>13990406</v>
      </c>
      <c r="C38" s="38" t="s">
        <v>42</v>
      </c>
      <c r="D38" s="2" t="str">
        <f t="shared" si="1"/>
        <v>1399/04/06</v>
      </c>
      <c r="E38" s="2" t="str">
        <f t="shared" si="2"/>
        <v>1399/04/06</v>
      </c>
      <c r="F38" s="3">
        <v>13990406</v>
      </c>
      <c r="G38" s="3"/>
    </row>
    <row r="39" spans="1:7" x14ac:dyDescent="0.25">
      <c r="A39" s="2">
        <v>38</v>
      </c>
      <c r="B39" s="2">
        <v>13990407</v>
      </c>
      <c r="C39" s="38" t="s">
        <v>43</v>
      </c>
      <c r="D39" s="2" t="str">
        <f t="shared" si="1"/>
        <v>1399/04/07</v>
      </c>
      <c r="E39" s="2" t="str">
        <f t="shared" si="2"/>
        <v>1399/04/07</v>
      </c>
      <c r="F39" s="3">
        <v>13990407</v>
      </c>
      <c r="G39" s="3"/>
    </row>
    <row r="40" spans="1:7" x14ac:dyDescent="0.25">
      <c r="A40" s="2">
        <v>39</v>
      </c>
      <c r="B40" s="2">
        <v>13990408</v>
      </c>
      <c r="C40" s="38" t="s">
        <v>44</v>
      </c>
      <c r="D40" s="2" t="str">
        <f t="shared" si="1"/>
        <v>1399/04/08</v>
      </c>
      <c r="E40" s="2" t="str">
        <f t="shared" si="2"/>
        <v>1399/04/08</v>
      </c>
      <c r="F40" s="3">
        <v>13990408</v>
      </c>
      <c r="G40" s="3"/>
    </row>
    <row r="41" spans="1:7" x14ac:dyDescent="0.25">
      <c r="A41" s="2">
        <v>40</v>
      </c>
      <c r="B41" s="2">
        <v>13990409</v>
      </c>
      <c r="C41" s="38" t="s">
        <v>45</v>
      </c>
      <c r="D41" s="2" t="str">
        <f t="shared" si="1"/>
        <v>1399/04/09</v>
      </c>
      <c r="E41" s="2" t="str">
        <f t="shared" si="2"/>
        <v>1399/04/09</v>
      </c>
      <c r="F41" s="3">
        <v>13990409</v>
      </c>
      <c r="G41" s="3"/>
    </row>
    <row r="42" spans="1:7" x14ac:dyDescent="0.25">
      <c r="A42" s="2">
        <v>41</v>
      </c>
      <c r="B42" s="2">
        <v>13990410</v>
      </c>
      <c r="C42" s="38" t="s">
        <v>46</v>
      </c>
      <c r="D42" s="2" t="str">
        <f t="shared" si="1"/>
        <v>1399/04/10</v>
      </c>
      <c r="E42" s="2" t="str">
        <f t="shared" si="2"/>
        <v>1399/04/10</v>
      </c>
      <c r="F42" s="3">
        <v>13990410</v>
      </c>
      <c r="G42" s="3"/>
    </row>
    <row r="43" spans="1:7" x14ac:dyDescent="0.25">
      <c r="A43" s="2">
        <v>42</v>
      </c>
      <c r="B43" s="2">
        <v>13990411</v>
      </c>
      <c r="C43" s="38" t="s">
        <v>47</v>
      </c>
      <c r="D43" s="2" t="str">
        <f t="shared" si="1"/>
        <v>1399/04/11</v>
      </c>
      <c r="E43" s="2" t="str">
        <f t="shared" si="2"/>
        <v>1399/04/11</v>
      </c>
      <c r="F43" s="3">
        <v>13990411</v>
      </c>
      <c r="G43" s="3"/>
    </row>
    <row r="44" spans="1:7" x14ac:dyDescent="0.25">
      <c r="A44" s="2">
        <v>43</v>
      </c>
      <c r="B44" s="2">
        <v>13990412</v>
      </c>
      <c r="C44" s="38" t="s">
        <v>48</v>
      </c>
      <c r="D44" s="2" t="str">
        <f t="shared" si="1"/>
        <v>1399/04/12</v>
      </c>
      <c r="E44" s="2" t="str">
        <f t="shared" si="2"/>
        <v>1399/04/12</v>
      </c>
      <c r="F44" s="3">
        <v>13990412</v>
      </c>
      <c r="G44" s="3"/>
    </row>
    <row r="45" spans="1:7" x14ac:dyDescent="0.25">
      <c r="A45" s="2">
        <v>44</v>
      </c>
      <c r="B45" s="2">
        <v>13990413</v>
      </c>
      <c r="C45" s="38" t="s">
        <v>49</v>
      </c>
      <c r="D45" s="2" t="str">
        <f t="shared" si="1"/>
        <v>1399/04/13</v>
      </c>
      <c r="E45" s="2" t="str">
        <f t="shared" si="2"/>
        <v>1399/04/13</v>
      </c>
      <c r="F45" s="3">
        <v>13990413</v>
      </c>
      <c r="G45" s="3"/>
    </row>
    <row r="46" spans="1:7" x14ac:dyDescent="0.25">
      <c r="A46" s="2">
        <v>45</v>
      </c>
      <c r="B46" s="2">
        <v>13990414</v>
      </c>
      <c r="C46" s="38" t="s">
        <v>50</v>
      </c>
      <c r="D46" s="2" t="str">
        <f t="shared" si="1"/>
        <v>1399/04/14</v>
      </c>
      <c r="E46" s="2" t="str">
        <f t="shared" si="2"/>
        <v>1399/04/14</v>
      </c>
      <c r="F46" s="3">
        <v>13990414</v>
      </c>
      <c r="G46" s="3"/>
    </row>
    <row r="47" spans="1:7" x14ac:dyDescent="0.25">
      <c r="A47" s="2">
        <v>46</v>
      </c>
      <c r="B47" s="2">
        <v>13990415</v>
      </c>
      <c r="C47" s="38" t="s">
        <v>51</v>
      </c>
      <c r="D47" s="2" t="str">
        <f t="shared" si="1"/>
        <v>1399/04/15</v>
      </c>
      <c r="E47" s="2" t="str">
        <f t="shared" si="2"/>
        <v>1399/04/15</v>
      </c>
      <c r="F47" s="3">
        <v>13990415</v>
      </c>
      <c r="G47" s="3"/>
    </row>
    <row r="48" spans="1:7" x14ac:dyDescent="0.25">
      <c r="A48" s="2">
        <v>47</v>
      </c>
      <c r="B48" s="2">
        <v>13990416</v>
      </c>
      <c r="C48" s="38" t="s">
        <v>52</v>
      </c>
      <c r="D48" s="2" t="str">
        <f t="shared" si="1"/>
        <v>1399/04/16</v>
      </c>
      <c r="E48" s="2" t="str">
        <f t="shared" si="2"/>
        <v>1399/04/16</v>
      </c>
      <c r="F48" s="3">
        <v>13990416</v>
      </c>
      <c r="G48" s="3"/>
    </row>
    <row r="49" spans="1:7" x14ac:dyDescent="0.25">
      <c r="A49" s="2">
        <v>48</v>
      </c>
      <c r="B49" s="2">
        <v>13990417</v>
      </c>
      <c r="C49" s="38" t="s">
        <v>53</v>
      </c>
      <c r="D49" s="2" t="str">
        <f t="shared" si="1"/>
        <v>1399/04/17</v>
      </c>
      <c r="E49" s="2" t="str">
        <f t="shared" si="2"/>
        <v>1399/04/17</v>
      </c>
      <c r="F49" s="3">
        <v>13990417</v>
      </c>
      <c r="G49" s="3"/>
    </row>
    <row r="50" spans="1:7" x14ac:dyDescent="0.25">
      <c r="A50" s="2">
        <v>49</v>
      </c>
      <c r="B50" s="2">
        <v>13990418</v>
      </c>
      <c r="C50" s="38" t="s">
        <v>54</v>
      </c>
      <c r="D50" s="2" t="str">
        <f t="shared" si="1"/>
        <v>1399/04/18</v>
      </c>
      <c r="E50" s="2" t="str">
        <f t="shared" si="2"/>
        <v>1399/04/18</v>
      </c>
      <c r="F50" s="3">
        <v>13990418</v>
      </c>
      <c r="G50" s="3"/>
    </row>
    <row r="51" spans="1:7" x14ac:dyDescent="0.25">
      <c r="A51" s="2">
        <v>50</v>
      </c>
      <c r="B51" s="2">
        <v>13990419</v>
      </c>
      <c r="C51" s="38" t="s">
        <v>55</v>
      </c>
      <c r="D51" s="2" t="str">
        <f t="shared" si="1"/>
        <v>1399/04/19</v>
      </c>
      <c r="E51" s="2" t="str">
        <f t="shared" si="2"/>
        <v>1399/04/19</v>
      </c>
      <c r="F51" s="3">
        <v>13990419</v>
      </c>
      <c r="G51" s="3"/>
    </row>
    <row r="52" spans="1:7" x14ac:dyDescent="0.25">
      <c r="A52" s="2">
        <v>51</v>
      </c>
      <c r="B52" s="2">
        <v>13990420</v>
      </c>
      <c r="C52" s="38" t="s">
        <v>56</v>
      </c>
      <c r="D52" s="2" t="str">
        <f t="shared" si="1"/>
        <v>1399/04/20</v>
      </c>
      <c r="E52" s="2" t="str">
        <f t="shared" si="2"/>
        <v>1399/04/20</v>
      </c>
      <c r="F52" s="3">
        <v>13990420</v>
      </c>
      <c r="G52" s="3"/>
    </row>
    <row r="53" spans="1:7" x14ac:dyDescent="0.25">
      <c r="A53" s="2">
        <v>52</v>
      </c>
      <c r="B53" s="2">
        <v>13990421</v>
      </c>
      <c r="C53" s="38" t="s">
        <v>57</v>
      </c>
      <c r="D53" s="2" t="str">
        <f t="shared" si="1"/>
        <v>1399/04/21</v>
      </c>
      <c r="E53" s="2" t="str">
        <f t="shared" si="2"/>
        <v>1399/04/21</v>
      </c>
      <c r="F53" s="3">
        <v>13990421</v>
      </c>
      <c r="G53" s="3"/>
    </row>
    <row r="54" spans="1:7" x14ac:dyDescent="0.25">
      <c r="A54" s="2">
        <v>53</v>
      </c>
      <c r="B54" s="2">
        <v>13990422</v>
      </c>
      <c r="C54" s="38" t="s">
        <v>58</v>
      </c>
      <c r="D54" s="2" t="str">
        <f t="shared" si="1"/>
        <v>1399/04/22</v>
      </c>
      <c r="E54" s="2" t="str">
        <f t="shared" si="2"/>
        <v>1399/04/22</v>
      </c>
      <c r="F54" s="3">
        <v>13990422</v>
      </c>
      <c r="G54" s="3"/>
    </row>
    <row r="55" spans="1:7" x14ac:dyDescent="0.25">
      <c r="A55" s="2">
        <v>54</v>
      </c>
      <c r="B55" s="2">
        <v>13990423</v>
      </c>
      <c r="C55" s="38" t="s">
        <v>59</v>
      </c>
      <c r="D55" s="2" t="str">
        <f t="shared" si="1"/>
        <v>1399/04/23</v>
      </c>
      <c r="E55" s="2" t="str">
        <f t="shared" si="2"/>
        <v>1399/04/23</v>
      </c>
      <c r="F55" s="3">
        <v>13990423</v>
      </c>
      <c r="G55" s="3"/>
    </row>
    <row r="56" spans="1:7" x14ac:dyDescent="0.25">
      <c r="A56" s="2">
        <v>55</v>
      </c>
      <c r="B56" s="2">
        <v>13990424</v>
      </c>
      <c r="C56" s="38" t="s">
        <v>60</v>
      </c>
      <c r="D56" s="2" t="str">
        <f t="shared" si="1"/>
        <v>1399/04/24</v>
      </c>
      <c r="E56" s="2" t="str">
        <f t="shared" si="2"/>
        <v>1399/04/24</v>
      </c>
      <c r="F56" s="3">
        <v>13990424</v>
      </c>
      <c r="G56" s="3"/>
    </row>
    <row r="57" spans="1:7" x14ac:dyDescent="0.25">
      <c r="A57" s="2">
        <v>56</v>
      </c>
      <c r="B57" s="2">
        <v>13990425</v>
      </c>
      <c r="C57" s="38" t="s">
        <v>61</v>
      </c>
      <c r="D57" s="2" t="str">
        <f t="shared" si="1"/>
        <v>1399/04/25</v>
      </c>
      <c r="E57" s="2" t="str">
        <f t="shared" si="2"/>
        <v>1399/04/25</v>
      </c>
      <c r="F57" s="3">
        <v>13990425</v>
      </c>
      <c r="G57" s="3"/>
    </row>
    <row r="58" spans="1:7" x14ac:dyDescent="0.25">
      <c r="A58" s="2">
        <v>57</v>
      </c>
      <c r="B58" s="2">
        <v>13990426</v>
      </c>
      <c r="C58" s="38" t="s">
        <v>62</v>
      </c>
      <c r="D58" s="2" t="str">
        <f t="shared" si="1"/>
        <v>1399/04/26</v>
      </c>
      <c r="E58" s="2" t="str">
        <f t="shared" si="2"/>
        <v>1399/04/26</v>
      </c>
      <c r="F58" s="3">
        <v>13990426</v>
      </c>
      <c r="G58" s="3"/>
    </row>
    <row r="59" spans="1:7" x14ac:dyDescent="0.25">
      <c r="A59" s="2">
        <v>58</v>
      </c>
      <c r="B59" s="2">
        <v>13990427</v>
      </c>
      <c r="C59" s="38" t="s">
        <v>63</v>
      </c>
      <c r="D59" s="2" t="str">
        <f t="shared" si="1"/>
        <v>1399/04/27</v>
      </c>
      <c r="E59" s="2" t="str">
        <f t="shared" si="2"/>
        <v>1399/04/27</v>
      </c>
      <c r="F59" s="3">
        <v>13990427</v>
      </c>
      <c r="G59" s="3"/>
    </row>
    <row r="60" spans="1:7" x14ac:dyDescent="0.25">
      <c r="A60" s="2">
        <v>59</v>
      </c>
      <c r="B60" s="2">
        <v>13990428</v>
      </c>
      <c r="C60" s="38" t="s">
        <v>64</v>
      </c>
      <c r="D60" s="2" t="str">
        <f t="shared" si="1"/>
        <v>1399/04/28</v>
      </c>
      <c r="E60" s="2" t="str">
        <f t="shared" si="2"/>
        <v>1399/04/28</v>
      </c>
      <c r="F60" s="3">
        <v>13990428</v>
      </c>
      <c r="G60" s="3"/>
    </row>
    <row r="61" spans="1:7" x14ac:dyDescent="0.25">
      <c r="A61" s="2">
        <v>60</v>
      </c>
      <c r="B61" s="2">
        <v>13990429</v>
      </c>
      <c r="C61" s="38" t="s">
        <v>65</v>
      </c>
      <c r="D61" s="2" t="str">
        <f t="shared" si="1"/>
        <v>1399/04/29</v>
      </c>
      <c r="E61" s="2" t="str">
        <f t="shared" si="2"/>
        <v>1399/04/29</v>
      </c>
      <c r="F61" s="3">
        <v>13990429</v>
      </c>
      <c r="G61" s="3"/>
    </row>
    <row r="62" spans="1:7" x14ac:dyDescent="0.25">
      <c r="A62" s="2">
        <v>61</v>
      </c>
      <c r="B62" s="2">
        <v>13990430</v>
      </c>
      <c r="C62" s="38" t="s">
        <v>66</v>
      </c>
      <c r="D62" s="2" t="str">
        <f t="shared" si="1"/>
        <v>1399/04/30</v>
      </c>
      <c r="E62" s="2" t="str">
        <f t="shared" si="2"/>
        <v>1399/04/30</v>
      </c>
      <c r="F62" s="3">
        <v>13990430</v>
      </c>
      <c r="G62" s="3"/>
    </row>
    <row r="63" spans="1:7" x14ac:dyDescent="0.25">
      <c r="A63" s="2">
        <v>62</v>
      </c>
      <c r="B63" s="2">
        <v>13990431</v>
      </c>
      <c r="C63" s="38" t="s">
        <v>67</v>
      </c>
      <c r="D63" s="2" t="str">
        <f t="shared" si="1"/>
        <v>1399/04/31</v>
      </c>
      <c r="E63" s="2" t="str">
        <f t="shared" si="2"/>
        <v>1399/04/31</v>
      </c>
      <c r="F63" s="3">
        <v>13990431</v>
      </c>
      <c r="G63" s="3"/>
    </row>
    <row r="64" spans="1:7" x14ac:dyDescent="0.25">
      <c r="A64" s="2">
        <v>63</v>
      </c>
      <c r="B64" s="2">
        <v>13990501</v>
      </c>
      <c r="C64" s="38" t="s">
        <v>68</v>
      </c>
      <c r="D64" s="2" t="str">
        <f t="shared" si="1"/>
        <v>1399/05/01</v>
      </c>
      <c r="E64" s="2" t="str">
        <f t="shared" si="2"/>
        <v>1399/05/01</v>
      </c>
      <c r="F64" s="3">
        <v>13990501</v>
      </c>
      <c r="G64" s="3"/>
    </row>
    <row r="65" spans="1:7" x14ac:dyDescent="0.25">
      <c r="A65" s="2">
        <v>64</v>
      </c>
      <c r="B65" s="2">
        <v>13990502</v>
      </c>
      <c r="C65" s="38" t="s">
        <v>69</v>
      </c>
      <c r="D65" s="2" t="str">
        <f t="shared" si="1"/>
        <v>1399/05/02</v>
      </c>
      <c r="E65" s="2" t="str">
        <f t="shared" si="2"/>
        <v>1399/05/02</v>
      </c>
      <c r="F65" s="3">
        <v>13990502</v>
      </c>
      <c r="G65" s="3"/>
    </row>
    <row r="66" spans="1:7" x14ac:dyDescent="0.25">
      <c r="A66" s="2">
        <v>65</v>
      </c>
      <c r="B66" s="2">
        <v>13990503</v>
      </c>
      <c r="C66" s="38" t="s">
        <v>70</v>
      </c>
      <c r="D66" s="2" t="str">
        <f t="shared" si="1"/>
        <v>1399/05/03</v>
      </c>
      <c r="E66" s="2" t="str">
        <f t="shared" si="2"/>
        <v>1399/05/03</v>
      </c>
      <c r="F66" s="3">
        <v>13990503</v>
      </c>
      <c r="G66" s="3"/>
    </row>
    <row r="67" spans="1:7" x14ac:dyDescent="0.25">
      <c r="A67" s="2">
        <v>66</v>
      </c>
      <c r="B67" s="2">
        <v>13990504</v>
      </c>
      <c r="C67" s="38" t="s">
        <v>71</v>
      </c>
      <c r="D67" s="2" t="str">
        <f t="shared" ref="D67:D101" si="3">LEFT(B67,4)&amp;"/"&amp;MID(B67,5,2)&amp;"/"&amp;RIGHT(B67,2)</f>
        <v>1399/05/04</v>
      </c>
      <c r="E67" s="2" t="str">
        <f t="shared" si="2"/>
        <v>1399/05/04</v>
      </c>
      <c r="F67" s="3">
        <v>13990504</v>
      </c>
      <c r="G67" s="3"/>
    </row>
    <row r="68" spans="1:7" x14ac:dyDescent="0.25">
      <c r="A68" s="2">
        <v>67</v>
      </c>
      <c r="B68" s="2">
        <v>13990505</v>
      </c>
      <c r="C68" s="38" t="s">
        <v>72</v>
      </c>
      <c r="D68" s="2" t="str">
        <f t="shared" si="3"/>
        <v>1399/05/05</v>
      </c>
      <c r="E68" s="2" t="str">
        <f t="shared" ref="E68:E101" si="4">TEXT(B68,"####""/""##""/""##")</f>
        <v>1399/05/05</v>
      </c>
      <c r="F68" s="3">
        <v>13990505</v>
      </c>
      <c r="G68" s="3"/>
    </row>
    <row r="69" spans="1:7" x14ac:dyDescent="0.25">
      <c r="A69" s="2">
        <v>68</v>
      </c>
      <c r="B69" s="2">
        <v>13990506</v>
      </c>
      <c r="C69" s="38" t="s">
        <v>73</v>
      </c>
      <c r="D69" s="2" t="str">
        <f t="shared" si="3"/>
        <v>1399/05/06</v>
      </c>
      <c r="E69" s="2" t="str">
        <f t="shared" si="4"/>
        <v>1399/05/06</v>
      </c>
      <c r="F69" s="3">
        <v>13990506</v>
      </c>
      <c r="G69" s="3"/>
    </row>
    <row r="70" spans="1:7" x14ac:dyDescent="0.25">
      <c r="A70" s="2">
        <v>69</v>
      </c>
      <c r="B70" s="2">
        <v>13990507</v>
      </c>
      <c r="C70" s="38" t="s">
        <v>74</v>
      </c>
      <c r="D70" s="2" t="str">
        <f t="shared" si="3"/>
        <v>1399/05/07</v>
      </c>
      <c r="E70" s="2" t="str">
        <f t="shared" si="4"/>
        <v>1399/05/07</v>
      </c>
      <c r="F70" s="3">
        <v>13990507</v>
      </c>
      <c r="G70" s="3"/>
    </row>
    <row r="71" spans="1:7" x14ac:dyDescent="0.25">
      <c r="A71" s="2">
        <v>70</v>
      </c>
      <c r="B71" s="2">
        <v>13990508</v>
      </c>
      <c r="C71" s="38" t="s">
        <v>75</v>
      </c>
      <c r="D71" s="2" t="str">
        <f t="shared" si="3"/>
        <v>1399/05/08</v>
      </c>
      <c r="E71" s="2" t="str">
        <f t="shared" si="4"/>
        <v>1399/05/08</v>
      </c>
      <c r="F71" s="3">
        <v>13990508</v>
      </c>
      <c r="G71" s="3"/>
    </row>
    <row r="72" spans="1:7" x14ac:dyDescent="0.25">
      <c r="A72" s="2">
        <v>71</v>
      </c>
      <c r="B72" s="2">
        <v>13990509</v>
      </c>
      <c r="C72" s="38" t="s">
        <v>76</v>
      </c>
      <c r="D72" s="2" t="str">
        <f t="shared" si="3"/>
        <v>1399/05/09</v>
      </c>
      <c r="E72" s="2" t="str">
        <f t="shared" si="4"/>
        <v>1399/05/09</v>
      </c>
      <c r="F72" s="3">
        <v>13990509</v>
      </c>
      <c r="G72" s="3"/>
    </row>
    <row r="73" spans="1:7" x14ac:dyDescent="0.25">
      <c r="A73" s="2">
        <v>72</v>
      </c>
      <c r="B73" s="2">
        <v>13990510</v>
      </c>
      <c r="C73" s="38" t="s">
        <v>77</v>
      </c>
      <c r="D73" s="2" t="str">
        <f t="shared" si="3"/>
        <v>1399/05/10</v>
      </c>
      <c r="E73" s="2" t="str">
        <f t="shared" si="4"/>
        <v>1399/05/10</v>
      </c>
      <c r="F73" s="3">
        <v>13990510</v>
      </c>
      <c r="G73" s="3"/>
    </row>
    <row r="74" spans="1:7" x14ac:dyDescent="0.25">
      <c r="A74" s="2">
        <v>73</v>
      </c>
      <c r="B74" s="2">
        <v>13990511</v>
      </c>
      <c r="C74" s="38" t="s">
        <v>78</v>
      </c>
      <c r="D74" s="2" t="str">
        <f t="shared" si="3"/>
        <v>1399/05/11</v>
      </c>
      <c r="E74" s="2" t="str">
        <f t="shared" si="4"/>
        <v>1399/05/11</v>
      </c>
      <c r="F74" s="3">
        <v>13990511</v>
      </c>
      <c r="G74" s="3"/>
    </row>
    <row r="75" spans="1:7" x14ac:dyDescent="0.25">
      <c r="A75" s="2">
        <v>74</v>
      </c>
      <c r="B75" s="2">
        <v>13990512</v>
      </c>
      <c r="C75" s="38" t="s">
        <v>79</v>
      </c>
      <c r="D75" s="2" t="str">
        <f t="shared" si="3"/>
        <v>1399/05/12</v>
      </c>
      <c r="E75" s="2" t="str">
        <f t="shared" si="4"/>
        <v>1399/05/12</v>
      </c>
      <c r="F75" s="3">
        <v>13990512</v>
      </c>
      <c r="G75" s="3"/>
    </row>
    <row r="76" spans="1:7" x14ac:dyDescent="0.25">
      <c r="A76" s="2">
        <v>75</v>
      </c>
      <c r="B76" s="2">
        <v>13990513</v>
      </c>
      <c r="C76" s="38" t="s">
        <v>80</v>
      </c>
      <c r="D76" s="2" t="str">
        <f t="shared" si="3"/>
        <v>1399/05/13</v>
      </c>
      <c r="E76" s="2" t="str">
        <f t="shared" si="4"/>
        <v>1399/05/13</v>
      </c>
      <c r="F76" s="3">
        <v>13990513</v>
      </c>
      <c r="G76" s="3"/>
    </row>
    <row r="77" spans="1:7" x14ac:dyDescent="0.25">
      <c r="A77" s="2">
        <v>76</v>
      </c>
      <c r="B77" s="2">
        <v>13990514</v>
      </c>
      <c r="C77" s="38" t="s">
        <v>81</v>
      </c>
      <c r="D77" s="2" t="str">
        <f t="shared" si="3"/>
        <v>1399/05/14</v>
      </c>
      <c r="E77" s="2" t="str">
        <f t="shared" si="4"/>
        <v>1399/05/14</v>
      </c>
      <c r="F77" s="3">
        <v>13990514</v>
      </c>
      <c r="G77" s="3"/>
    </row>
    <row r="78" spans="1:7" x14ac:dyDescent="0.25">
      <c r="A78" s="2">
        <v>77</v>
      </c>
      <c r="B78" s="2">
        <v>13990515</v>
      </c>
      <c r="C78" s="38" t="s">
        <v>82</v>
      </c>
      <c r="D78" s="2" t="str">
        <f t="shared" si="3"/>
        <v>1399/05/15</v>
      </c>
      <c r="E78" s="2" t="str">
        <f t="shared" si="4"/>
        <v>1399/05/15</v>
      </c>
      <c r="F78" s="3">
        <v>13990515</v>
      </c>
      <c r="G78" s="3"/>
    </row>
    <row r="79" spans="1:7" x14ac:dyDescent="0.25">
      <c r="A79" s="2">
        <v>78</v>
      </c>
      <c r="B79" s="2">
        <v>13990516</v>
      </c>
      <c r="C79" s="38" t="s">
        <v>83</v>
      </c>
      <c r="D79" s="2" t="str">
        <f t="shared" si="3"/>
        <v>1399/05/16</v>
      </c>
      <c r="E79" s="2" t="str">
        <f t="shared" si="4"/>
        <v>1399/05/16</v>
      </c>
      <c r="F79" s="3">
        <v>13990516</v>
      </c>
      <c r="G79" s="3"/>
    </row>
    <row r="80" spans="1:7" x14ac:dyDescent="0.25">
      <c r="A80" s="2">
        <v>79</v>
      </c>
      <c r="B80" s="2">
        <v>13990517</v>
      </c>
      <c r="C80" s="38" t="s">
        <v>84</v>
      </c>
      <c r="D80" s="2" t="str">
        <f t="shared" si="3"/>
        <v>1399/05/17</v>
      </c>
      <c r="E80" s="2" t="str">
        <f t="shared" si="4"/>
        <v>1399/05/17</v>
      </c>
      <c r="F80" s="3">
        <v>13990517</v>
      </c>
      <c r="G80" s="3"/>
    </row>
    <row r="81" spans="1:7" x14ac:dyDescent="0.25">
      <c r="A81" s="2">
        <v>80</v>
      </c>
      <c r="B81" s="2">
        <v>13990518</v>
      </c>
      <c r="C81" s="38" t="s">
        <v>85</v>
      </c>
      <c r="D81" s="2" t="str">
        <f t="shared" si="3"/>
        <v>1399/05/18</v>
      </c>
      <c r="E81" s="2" t="str">
        <f t="shared" si="4"/>
        <v>1399/05/18</v>
      </c>
      <c r="F81" s="3">
        <v>13990518</v>
      </c>
      <c r="G81" s="3"/>
    </row>
    <row r="82" spans="1:7" x14ac:dyDescent="0.25">
      <c r="A82" s="2">
        <v>81</v>
      </c>
      <c r="B82" s="2">
        <v>13990519</v>
      </c>
      <c r="C82" s="38" t="s">
        <v>86</v>
      </c>
      <c r="D82" s="2" t="str">
        <f t="shared" si="3"/>
        <v>1399/05/19</v>
      </c>
      <c r="E82" s="2" t="str">
        <f t="shared" si="4"/>
        <v>1399/05/19</v>
      </c>
      <c r="F82" s="3">
        <v>13990519</v>
      </c>
      <c r="G82" s="3"/>
    </row>
    <row r="83" spans="1:7" x14ac:dyDescent="0.25">
      <c r="A83" s="2">
        <v>82</v>
      </c>
      <c r="B83" s="2">
        <v>13990520</v>
      </c>
      <c r="C83" s="38" t="s">
        <v>87</v>
      </c>
      <c r="D83" s="2" t="str">
        <f t="shared" si="3"/>
        <v>1399/05/20</v>
      </c>
      <c r="E83" s="2" t="str">
        <f t="shared" si="4"/>
        <v>1399/05/20</v>
      </c>
      <c r="F83" s="3">
        <v>13990520</v>
      </c>
      <c r="G83" s="3"/>
    </row>
    <row r="84" spans="1:7" x14ac:dyDescent="0.25">
      <c r="A84" s="2">
        <v>83</v>
      </c>
      <c r="B84" s="2">
        <v>13990521</v>
      </c>
      <c r="C84" s="38" t="s">
        <v>88</v>
      </c>
      <c r="D84" s="2" t="str">
        <f t="shared" si="3"/>
        <v>1399/05/21</v>
      </c>
      <c r="E84" s="2" t="str">
        <f t="shared" si="4"/>
        <v>1399/05/21</v>
      </c>
      <c r="F84" s="3">
        <v>13990521</v>
      </c>
      <c r="G84" s="3"/>
    </row>
    <row r="85" spans="1:7" x14ac:dyDescent="0.25">
      <c r="A85" s="2">
        <v>84</v>
      </c>
      <c r="B85" s="2">
        <v>13990522</v>
      </c>
      <c r="C85" s="38" t="s">
        <v>89</v>
      </c>
      <c r="D85" s="2" t="str">
        <f t="shared" si="3"/>
        <v>1399/05/22</v>
      </c>
      <c r="E85" s="2" t="str">
        <f t="shared" si="4"/>
        <v>1399/05/22</v>
      </c>
      <c r="F85" s="3">
        <v>13990522</v>
      </c>
      <c r="G85" s="3"/>
    </row>
    <row r="86" spans="1:7" x14ac:dyDescent="0.25">
      <c r="A86" s="2">
        <v>85</v>
      </c>
      <c r="B86" s="2">
        <v>13990523</v>
      </c>
      <c r="C86" s="38" t="s">
        <v>90</v>
      </c>
      <c r="D86" s="2" t="str">
        <f t="shared" si="3"/>
        <v>1399/05/23</v>
      </c>
      <c r="E86" s="2" t="str">
        <f t="shared" si="4"/>
        <v>1399/05/23</v>
      </c>
      <c r="F86" s="3">
        <v>13990523</v>
      </c>
      <c r="G86" s="3"/>
    </row>
    <row r="87" spans="1:7" x14ac:dyDescent="0.25">
      <c r="A87" s="2">
        <v>86</v>
      </c>
      <c r="B87" s="2">
        <v>13990524</v>
      </c>
      <c r="C87" s="38" t="s">
        <v>91</v>
      </c>
      <c r="D87" s="2" t="str">
        <f t="shared" si="3"/>
        <v>1399/05/24</v>
      </c>
      <c r="E87" s="2" t="str">
        <f t="shared" si="4"/>
        <v>1399/05/24</v>
      </c>
      <c r="F87" s="3">
        <v>13990524</v>
      </c>
      <c r="G87" s="3"/>
    </row>
    <row r="88" spans="1:7" x14ac:dyDescent="0.25">
      <c r="A88" s="2">
        <v>87</v>
      </c>
      <c r="B88" s="2">
        <v>13990525</v>
      </c>
      <c r="C88" s="38" t="s">
        <v>92</v>
      </c>
      <c r="D88" s="2" t="str">
        <f t="shared" si="3"/>
        <v>1399/05/25</v>
      </c>
      <c r="E88" s="2" t="str">
        <f t="shared" si="4"/>
        <v>1399/05/25</v>
      </c>
      <c r="F88" s="3">
        <v>13990525</v>
      </c>
      <c r="G88" s="3"/>
    </row>
    <row r="89" spans="1:7" x14ac:dyDescent="0.25">
      <c r="A89" s="2">
        <v>88</v>
      </c>
      <c r="B89" s="2">
        <v>13990526</v>
      </c>
      <c r="C89" s="38" t="s">
        <v>93</v>
      </c>
      <c r="D89" s="2" t="str">
        <f t="shared" si="3"/>
        <v>1399/05/26</v>
      </c>
      <c r="E89" s="2" t="str">
        <f t="shared" si="4"/>
        <v>1399/05/26</v>
      </c>
      <c r="F89" s="3">
        <v>13990526</v>
      </c>
      <c r="G89" s="3"/>
    </row>
    <row r="90" spans="1:7" x14ac:dyDescent="0.25">
      <c r="A90" s="2">
        <v>89</v>
      </c>
      <c r="B90" s="2">
        <v>13990527</v>
      </c>
      <c r="C90" s="38" t="s">
        <v>94</v>
      </c>
      <c r="D90" s="2" t="str">
        <f t="shared" si="3"/>
        <v>1399/05/27</v>
      </c>
      <c r="E90" s="2" t="str">
        <f t="shared" si="4"/>
        <v>1399/05/27</v>
      </c>
      <c r="F90" s="3">
        <v>13990527</v>
      </c>
      <c r="G90" s="3"/>
    </row>
    <row r="91" spans="1:7" x14ac:dyDescent="0.25">
      <c r="A91" s="2">
        <v>90</v>
      </c>
      <c r="B91" s="2">
        <v>13990528</v>
      </c>
      <c r="C91" s="38" t="s">
        <v>95</v>
      </c>
      <c r="D91" s="2" t="str">
        <f t="shared" si="3"/>
        <v>1399/05/28</v>
      </c>
      <c r="E91" s="2" t="str">
        <f t="shared" si="4"/>
        <v>1399/05/28</v>
      </c>
      <c r="F91" s="3">
        <v>13990528</v>
      </c>
      <c r="G91" s="3"/>
    </row>
    <row r="92" spans="1:7" x14ac:dyDescent="0.25">
      <c r="A92" s="2">
        <v>91</v>
      </c>
      <c r="B92" s="2">
        <v>13990529</v>
      </c>
      <c r="C92" s="38" t="s">
        <v>96</v>
      </c>
      <c r="D92" s="2" t="str">
        <f t="shared" si="3"/>
        <v>1399/05/29</v>
      </c>
      <c r="E92" s="2" t="str">
        <f t="shared" si="4"/>
        <v>1399/05/29</v>
      </c>
      <c r="F92" s="3">
        <v>13990529</v>
      </c>
      <c r="G92" s="3"/>
    </row>
    <row r="93" spans="1:7" x14ac:dyDescent="0.25">
      <c r="A93" s="2">
        <v>92</v>
      </c>
      <c r="B93" s="2">
        <v>13990530</v>
      </c>
      <c r="C93" s="38" t="s">
        <v>97</v>
      </c>
      <c r="D93" s="2" t="str">
        <f t="shared" si="3"/>
        <v>1399/05/30</v>
      </c>
      <c r="E93" s="2" t="str">
        <f t="shared" si="4"/>
        <v>1399/05/30</v>
      </c>
      <c r="F93" s="3">
        <v>13990530</v>
      </c>
      <c r="G93" s="3"/>
    </row>
    <row r="94" spans="1:7" x14ac:dyDescent="0.25">
      <c r="A94" s="2">
        <v>93</v>
      </c>
      <c r="B94" s="2">
        <v>13990531</v>
      </c>
      <c r="C94" s="38" t="s">
        <v>98</v>
      </c>
      <c r="D94" s="2" t="str">
        <f t="shared" si="3"/>
        <v>1399/05/31</v>
      </c>
      <c r="E94" s="2" t="str">
        <f t="shared" si="4"/>
        <v>1399/05/31</v>
      </c>
      <c r="F94" s="3">
        <v>13990531</v>
      </c>
      <c r="G94" s="3"/>
    </row>
    <row r="95" spans="1:7" x14ac:dyDescent="0.25">
      <c r="A95" s="2">
        <v>94</v>
      </c>
      <c r="B95" s="2">
        <v>13990601</v>
      </c>
      <c r="C95" s="38" t="s">
        <v>99</v>
      </c>
      <c r="D95" s="2" t="str">
        <f t="shared" si="3"/>
        <v>1399/06/01</v>
      </c>
      <c r="E95" s="2" t="str">
        <f t="shared" si="4"/>
        <v>1399/06/01</v>
      </c>
      <c r="F95" s="3">
        <v>13990601</v>
      </c>
      <c r="G95" s="3"/>
    </row>
    <row r="96" spans="1:7" x14ac:dyDescent="0.25">
      <c r="A96" s="2">
        <v>95</v>
      </c>
      <c r="B96" s="2">
        <v>13990601</v>
      </c>
      <c r="C96" s="38" t="s">
        <v>99</v>
      </c>
      <c r="D96" s="2" t="str">
        <f t="shared" si="3"/>
        <v>1399/06/01</v>
      </c>
      <c r="E96" s="2" t="str">
        <f t="shared" si="4"/>
        <v>1399/06/01</v>
      </c>
      <c r="F96" s="3">
        <v>13990601</v>
      </c>
      <c r="G96" s="3"/>
    </row>
    <row r="97" spans="1:7" x14ac:dyDescent="0.25">
      <c r="A97" s="2">
        <v>96</v>
      </c>
      <c r="B97" s="2">
        <v>13990601</v>
      </c>
      <c r="C97" s="38" t="s">
        <v>99</v>
      </c>
      <c r="D97" s="2" t="str">
        <f t="shared" si="3"/>
        <v>1399/06/01</v>
      </c>
      <c r="E97" s="2" t="str">
        <f t="shared" si="4"/>
        <v>1399/06/01</v>
      </c>
      <c r="F97" s="3">
        <v>13990601</v>
      </c>
      <c r="G97" s="3"/>
    </row>
    <row r="98" spans="1:7" x14ac:dyDescent="0.25">
      <c r="A98" s="2">
        <v>97</v>
      </c>
      <c r="B98" s="2">
        <v>13990601</v>
      </c>
      <c r="C98" s="38" t="s">
        <v>99</v>
      </c>
      <c r="D98" s="2" t="str">
        <f t="shared" si="3"/>
        <v>1399/06/01</v>
      </c>
      <c r="E98" s="2" t="str">
        <f t="shared" si="4"/>
        <v>1399/06/01</v>
      </c>
      <c r="F98" s="3">
        <v>13990601</v>
      </c>
      <c r="G98" s="3"/>
    </row>
    <row r="99" spans="1:7" x14ac:dyDescent="0.25">
      <c r="A99" s="2">
        <v>98</v>
      </c>
      <c r="B99" s="2">
        <v>13990601</v>
      </c>
      <c r="C99" s="38" t="s">
        <v>99</v>
      </c>
      <c r="D99" s="2" t="str">
        <f t="shared" si="3"/>
        <v>1399/06/01</v>
      </c>
      <c r="E99" s="2" t="str">
        <f t="shared" si="4"/>
        <v>1399/06/01</v>
      </c>
      <c r="F99" s="3">
        <v>13990601</v>
      </c>
      <c r="G99" s="3"/>
    </row>
    <row r="100" spans="1:7" x14ac:dyDescent="0.25">
      <c r="A100" s="2">
        <v>99</v>
      </c>
      <c r="B100" s="2">
        <v>13990601</v>
      </c>
      <c r="C100" s="38" t="s">
        <v>99</v>
      </c>
      <c r="D100" s="2" t="str">
        <f t="shared" si="3"/>
        <v>1399/06/01</v>
      </c>
      <c r="E100" s="2" t="str">
        <f t="shared" si="4"/>
        <v>1399/06/01</v>
      </c>
      <c r="F100" s="3">
        <v>13990601</v>
      </c>
      <c r="G100" s="3"/>
    </row>
    <row r="101" spans="1:7" x14ac:dyDescent="0.25">
      <c r="A101" s="2">
        <v>100</v>
      </c>
      <c r="B101" s="2">
        <v>13990601</v>
      </c>
      <c r="C101" s="38" t="s">
        <v>99</v>
      </c>
      <c r="D101" s="2" t="str">
        <f t="shared" si="3"/>
        <v>1399/06/01</v>
      </c>
      <c r="E101" s="2" t="str">
        <f t="shared" si="4"/>
        <v>1399/06/01</v>
      </c>
      <c r="F101" s="3">
        <v>13990601</v>
      </c>
      <c r="G101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8B7D7-E842-4436-8FAC-658D7297D485}">
  <sheetPr>
    <tabColor rgb="FF00B050"/>
  </sheetPr>
  <dimension ref="A1:L81"/>
  <sheetViews>
    <sheetView rightToLeft="1" workbookViewId="0">
      <selection activeCell="D2" sqref="D2"/>
    </sheetView>
  </sheetViews>
  <sheetFormatPr defaultRowHeight="15" x14ac:dyDescent="0.25"/>
  <cols>
    <col min="1" max="1" width="9.140625" style="2"/>
    <col min="2" max="2" width="15.42578125" style="2" customWidth="1"/>
    <col min="3" max="3" width="15" style="2" bestFit="1" customWidth="1"/>
    <col min="4" max="4" width="22.28515625" style="2" customWidth="1"/>
    <col min="5" max="6" width="9.140625" style="2"/>
    <col min="7" max="7" width="16.5703125" style="2" bestFit="1" customWidth="1"/>
    <col min="8" max="8" width="15.85546875" style="2" bestFit="1" customWidth="1"/>
    <col min="9" max="9" width="9.140625" style="2"/>
    <col min="10" max="10" width="22.28515625" style="2" customWidth="1"/>
    <col min="11" max="11" width="9.140625" style="2"/>
    <col min="12" max="12" width="26.85546875" style="2" bestFit="1" customWidth="1"/>
    <col min="13" max="16384" width="9.140625" style="2"/>
  </cols>
  <sheetData>
    <row r="1" spans="1:12" x14ac:dyDescent="0.25">
      <c r="A1" s="2" t="s">
        <v>0</v>
      </c>
      <c r="B1" s="2" t="s">
        <v>176</v>
      </c>
      <c r="C1" s="2" t="s">
        <v>208</v>
      </c>
      <c r="D1" s="2" t="s">
        <v>213</v>
      </c>
      <c r="E1" s="2" t="s">
        <v>209</v>
      </c>
    </row>
    <row r="2" spans="1:12" x14ac:dyDescent="0.25">
      <c r="A2" s="2">
        <v>1</v>
      </c>
      <c r="B2" s="2" t="s">
        <v>181</v>
      </c>
      <c r="C2" s="2" t="s">
        <v>214</v>
      </c>
      <c r="D2" s="2" t="str">
        <f>Table5[[#This Row],[نام و نام خانوادگی]]&amp;Table5[[#This Row],[درس]]</f>
        <v>محمد رضویریاضی</v>
      </c>
      <c r="E2" s="2">
        <v>7</v>
      </c>
      <c r="G2" s="2" t="s">
        <v>176</v>
      </c>
      <c r="H2" s="2" t="s">
        <v>204</v>
      </c>
      <c r="J2" s="2" t="str">
        <f>H2&amp;H3</f>
        <v>نادیا هاشمیفیزیک</v>
      </c>
      <c r="L2" s="2" t="str">
        <f>Table5[[#This Row],[نام و نام خانوادگی]]&amp;Table5[[#This Row],[درس]]</f>
        <v>محمد رضویریاضی</v>
      </c>
    </row>
    <row r="3" spans="1:12" x14ac:dyDescent="0.25">
      <c r="A3" s="2">
        <v>2</v>
      </c>
      <c r="B3" s="2" t="s">
        <v>189</v>
      </c>
      <c r="C3" s="2" t="s">
        <v>214</v>
      </c>
      <c r="D3" s="2" t="str">
        <f>Table5[[#This Row],[نام و نام خانوادگی]]&amp;Table5[[#This Row],[درس]]</f>
        <v>علی بهجتیریاضی</v>
      </c>
      <c r="E3" s="2">
        <v>19</v>
      </c>
      <c r="G3" s="2" t="s">
        <v>208</v>
      </c>
      <c r="H3" s="9" t="s">
        <v>215</v>
      </c>
      <c r="L3" s="2" t="str">
        <f>Table5[[#This Row],[نام و نام خانوادگی]]&amp;Table5[[#This Row],[درس]]</f>
        <v>علی بهجتیریاضی</v>
      </c>
    </row>
    <row r="4" spans="1:12" x14ac:dyDescent="0.25">
      <c r="A4" s="2">
        <v>3</v>
      </c>
      <c r="B4" s="2" t="s">
        <v>190</v>
      </c>
      <c r="C4" s="2" t="s">
        <v>214</v>
      </c>
      <c r="D4" s="2" t="str">
        <f>Table5[[#This Row],[نام و نام خانوادگی]]&amp;Table5[[#This Row],[درس]]</f>
        <v>رضا پارساییریاضی</v>
      </c>
      <c r="E4" s="2">
        <v>8</v>
      </c>
      <c r="G4" s="2" t="s">
        <v>209</v>
      </c>
      <c r="H4" s="9">
        <f>VLOOKUP(J2,Table5[[ستون کمکی]:[نمره]],2,FALSE)</f>
        <v>9</v>
      </c>
      <c r="L4" s="2" t="str">
        <f>Table5[[#This Row],[نام و نام خانوادگی]]&amp;Table5[[#This Row],[درس]]</f>
        <v>رضا پارساییریاضی</v>
      </c>
    </row>
    <row r="5" spans="1:12" x14ac:dyDescent="0.25">
      <c r="A5" s="2">
        <v>4</v>
      </c>
      <c r="B5" s="2" t="s">
        <v>191</v>
      </c>
      <c r="C5" s="2" t="s">
        <v>214</v>
      </c>
      <c r="D5" s="2" t="str">
        <f>Table5[[#This Row],[نام و نام خانوادگی]]&amp;Table5[[#This Row],[درس]]</f>
        <v>حسن رحمانپورریاضی</v>
      </c>
      <c r="E5" s="2">
        <v>11</v>
      </c>
      <c r="L5" s="2" t="str">
        <f>Table5[[#This Row],[نام و نام خانوادگی]]&amp;Table5[[#This Row],[درس]]</f>
        <v>حسن رحمانپورریاضی</v>
      </c>
    </row>
    <row r="6" spans="1:12" x14ac:dyDescent="0.25">
      <c r="A6" s="2">
        <v>5</v>
      </c>
      <c r="B6" s="2" t="s">
        <v>192</v>
      </c>
      <c r="C6" s="2" t="s">
        <v>214</v>
      </c>
      <c r="D6" s="2" t="str">
        <f>Table5[[#This Row],[نام و نام خانوادگی]]&amp;Table5[[#This Row],[درس]]</f>
        <v>حسین شربیانیریاضی</v>
      </c>
      <c r="E6" s="2">
        <v>8</v>
      </c>
      <c r="L6" s="2" t="str">
        <f>Table5[[#This Row],[نام و نام خانوادگی]]&amp;Table5[[#This Row],[درس]]</f>
        <v>حسین شربیانیریاضی</v>
      </c>
    </row>
    <row r="7" spans="1:12" x14ac:dyDescent="0.25">
      <c r="A7" s="2">
        <v>6</v>
      </c>
      <c r="B7" s="2" t="s">
        <v>193</v>
      </c>
      <c r="C7" s="2" t="s">
        <v>214</v>
      </c>
      <c r="D7" s="2" t="str">
        <f>Table5[[#This Row],[نام و نام خانوادگی]]&amp;Table5[[#This Row],[درس]]</f>
        <v>بهرام صداقتریاضی</v>
      </c>
      <c r="E7" s="2">
        <v>13</v>
      </c>
      <c r="L7" s="2" t="str">
        <f>Table5[[#This Row],[نام و نام خانوادگی]]&amp;Table5[[#This Row],[درس]]</f>
        <v>بهرام صداقتریاضی</v>
      </c>
    </row>
    <row r="8" spans="1:12" x14ac:dyDescent="0.25">
      <c r="A8" s="2">
        <v>7</v>
      </c>
      <c r="B8" s="2" t="s">
        <v>194</v>
      </c>
      <c r="C8" s="2" t="s">
        <v>214</v>
      </c>
      <c r="D8" s="2" t="str">
        <f>Table5[[#This Row],[نام و نام خانوادگی]]&amp;Table5[[#This Row],[درس]]</f>
        <v>فریبرز رضوانیریاضی</v>
      </c>
      <c r="E8" s="2">
        <v>20</v>
      </c>
      <c r="G8" s="2" t="s">
        <v>176</v>
      </c>
      <c r="H8" s="2" t="s">
        <v>198</v>
      </c>
      <c r="L8" s="2" t="str">
        <f>Table5[[#This Row],[نام و نام خانوادگی]]&amp;Table5[[#This Row],[درس]]</f>
        <v>فریبرز رضوانیریاضی</v>
      </c>
    </row>
    <row r="9" spans="1:12" x14ac:dyDescent="0.25">
      <c r="A9" s="2">
        <v>8</v>
      </c>
      <c r="B9" s="2" t="s">
        <v>195</v>
      </c>
      <c r="C9" s="2" t="s">
        <v>214</v>
      </c>
      <c r="D9" s="2" t="str">
        <f>Table5[[#This Row],[نام و نام خانوادگی]]&amp;Table5[[#This Row],[درس]]</f>
        <v>سامان رضاییریاضی</v>
      </c>
      <c r="E9" s="2">
        <v>12</v>
      </c>
      <c r="G9" s="2" t="s">
        <v>208</v>
      </c>
      <c r="H9" s="2" t="str">
        <f>VLOOKUP(H8,B:E,2,FALSE)</f>
        <v>ریاضی</v>
      </c>
      <c r="L9" s="2" t="str">
        <f>Table5[[#This Row],[نام و نام خانوادگی]]&amp;Table5[[#This Row],[درس]]</f>
        <v>سامان رضاییریاضی</v>
      </c>
    </row>
    <row r="10" spans="1:12" x14ac:dyDescent="0.25">
      <c r="A10" s="2">
        <v>9</v>
      </c>
      <c r="B10" s="2" t="s">
        <v>196</v>
      </c>
      <c r="C10" s="2" t="s">
        <v>215</v>
      </c>
      <c r="D10" s="2" t="str">
        <f>Table5[[#This Row],[نام و نام خانوادگی]]&amp;Table5[[#This Row],[درس]]</f>
        <v>احسان بهارمستفیزیک</v>
      </c>
      <c r="E10" s="2">
        <v>10</v>
      </c>
      <c r="L10" s="2" t="str">
        <f>Table5[[#This Row],[نام و نام خانوادگی]]&amp;Table5[[#This Row],[درس]]</f>
        <v>احسان بهارمستفیزیک</v>
      </c>
    </row>
    <row r="11" spans="1:12" x14ac:dyDescent="0.25">
      <c r="A11" s="2">
        <v>10</v>
      </c>
      <c r="B11" s="2" t="s">
        <v>197</v>
      </c>
      <c r="C11" s="2" t="s">
        <v>214</v>
      </c>
      <c r="D11" s="2" t="str">
        <f>Table5[[#This Row],[نام و نام خانوادگی]]&amp;Table5[[#This Row],[درس]]</f>
        <v>زهرا سماواتیریاضی</v>
      </c>
      <c r="E11" s="2">
        <v>6</v>
      </c>
      <c r="L11" s="2" t="str">
        <f>Table5[[#This Row],[نام و نام خانوادگی]]&amp;Table5[[#This Row],[درس]]</f>
        <v>زهرا سماواتیریاضی</v>
      </c>
    </row>
    <row r="12" spans="1:12" x14ac:dyDescent="0.25">
      <c r="A12" s="2">
        <v>11</v>
      </c>
      <c r="B12" s="2" t="s">
        <v>198</v>
      </c>
      <c r="C12" s="2" t="s">
        <v>214</v>
      </c>
      <c r="D12" s="2" t="str">
        <f>Table5[[#This Row],[نام و نام خانوادگی]]&amp;Table5[[#This Row],[درس]]</f>
        <v>سمانه باریک بینریاضی</v>
      </c>
      <c r="E12" s="2">
        <v>16</v>
      </c>
      <c r="L12" s="2" t="str">
        <f>Table5[[#This Row],[نام و نام خانوادگی]]&amp;Table5[[#This Row],[درس]]</f>
        <v>سمانه باریک بینریاضی</v>
      </c>
    </row>
    <row r="13" spans="1:12" x14ac:dyDescent="0.25">
      <c r="A13" s="2">
        <v>12</v>
      </c>
      <c r="B13" s="2" t="s">
        <v>199</v>
      </c>
      <c r="C13" s="2" t="s">
        <v>214</v>
      </c>
      <c r="D13" s="2" t="str">
        <f>Table5[[#This Row],[نام و نام خانوادگی]]&amp;Table5[[#This Row],[درس]]</f>
        <v>روزبه قوتیریاضی</v>
      </c>
      <c r="E13" s="2">
        <v>9</v>
      </c>
      <c r="L13" s="2" t="str">
        <f>Table5[[#This Row],[نام و نام خانوادگی]]&amp;Table5[[#This Row],[درس]]</f>
        <v>روزبه قوتیریاضی</v>
      </c>
    </row>
    <row r="14" spans="1:12" x14ac:dyDescent="0.25">
      <c r="A14" s="2">
        <v>13</v>
      </c>
      <c r="B14" s="2" t="s">
        <v>200</v>
      </c>
      <c r="C14" s="2" t="s">
        <v>214</v>
      </c>
      <c r="D14" s="2" t="str">
        <f>Table5[[#This Row],[نام و نام خانوادگی]]&amp;Table5[[#This Row],[درس]]</f>
        <v>ایمان بهارلوریاضی</v>
      </c>
      <c r="E14" s="2">
        <v>12</v>
      </c>
      <c r="L14" s="2" t="str">
        <f>Table5[[#This Row],[نام و نام خانوادگی]]&amp;Table5[[#This Row],[درس]]</f>
        <v>ایمان بهارلوریاضی</v>
      </c>
    </row>
    <row r="15" spans="1:12" x14ac:dyDescent="0.25">
      <c r="A15" s="2">
        <v>14</v>
      </c>
      <c r="B15" s="2" t="s">
        <v>201</v>
      </c>
      <c r="C15" s="2" t="s">
        <v>214</v>
      </c>
      <c r="D15" s="2" t="str">
        <f>Table5[[#This Row],[نام و نام خانوادگی]]&amp;Table5[[#This Row],[درس]]</f>
        <v>نازنین بهادریریاضی</v>
      </c>
      <c r="E15" s="2">
        <v>13</v>
      </c>
      <c r="L15" s="2" t="str">
        <f>Table5[[#This Row],[نام و نام خانوادگی]]&amp;Table5[[#This Row],[درس]]</f>
        <v>نازنین بهادریریاضی</v>
      </c>
    </row>
    <row r="16" spans="1:12" x14ac:dyDescent="0.25">
      <c r="A16" s="2">
        <v>15</v>
      </c>
      <c r="B16" s="2" t="s">
        <v>202</v>
      </c>
      <c r="C16" s="2" t="s">
        <v>214</v>
      </c>
      <c r="D16" s="2" t="str">
        <f>Table5[[#This Row],[نام و نام خانوادگی]]&amp;Table5[[#This Row],[درس]]</f>
        <v>عسل فروزانفرریاضی</v>
      </c>
      <c r="E16" s="2">
        <v>15</v>
      </c>
      <c r="L16" s="2" t="str">
        <f>Table5[[#This Row],[نام و نام خانوادگی]]&amp;Table5[[#This Row],[درس]]</f>
        <v>عسل فروزانفرریاضی</v>
      </c>
    </row>
    <row r="17" spans="1:12" x14ac:dyDescent="0.25">
      <c r="A17" s="2">
        <v>16</v>
      </c>
      <c r="B17" s="2" t="s">
        <v>203</v>
      </c>
      <c r="C17" s="2" t="s">
        <v>214</v>
      </c>
      <c r="D17" s="2" t="str">
        <f>Table5[[#This Row],[نام و نام خانوادگی]]&amp;Table5[[#This Row],[درس]]</f>
        <v>پردیس بوشهریریاضی</v>
      </c>
      <c r="E17" s="2">
        <v>6</v>
      </c>
      <c r="L17" s="2" t="str">
        <f>Table5[[#This Row],[نام و نام خانوادگی]]&amp;Table5[[#This Row],[درس]]</f>
        <v>پردیس بوشهریریاضی</v>
      </c>
    </row>
    <row r="18" spans="1:12" x14ac:dyDescent="0.25">
      <c r="A18" s="2">
        <v>17</v>
      </c>
      <c r="B18" s="2" t="s">
        <v>204</v>
      </c>
      <c r="C18" s="2" t="s">
        <v>214</v>
      </c>
      <c r="D18" s="2" t="str">
        <f>Table5[[#This Row],[نام و نام خانوادگی]]&amp;Table5[[#This Row],[درس]]</f>
        <v>نادیا هاشمیریاضی</v>
      </c>
      <c r="E18" s="2">
        <v>17</v>
      </c>
      <c r="L18" s="2" t="str">
        <f>Table5[[#This Row],[نام و نام خانوادگی]]&amp;Table5[[#This Row],[درس]]</f>
        <v>نادیا هاشمیریاضی</v>
      </c>
    </row>
    <row r="19" spans="1:12" x14ac:dyDescent="0.25">
      <c r="A19" s="2">
        <v>18</v>
      </c>
      <c r="B19" s="2" t="s">
        <v>205</v>
      </c>
      <c r="C19" s="2" t="s">
        <v>214</v>
      </c>
      <c r="D19" s="2" t="str">
        <f>Table5[[#This Row],[نام و نام خانوادگی]]&amp;Table5[[#This Row],[درس]]</f>
        <v>بهاره بهرامیریاضی</v>
      </c>
      <c r="E19" s="2">
        <v>7</v>
      </c>
      <c r="L19" s="2" t="str">
        <f>Table5[[#This Row],[نام و نام خانوادگی]]&amp;Table5[[#This Row],[درس]]</f>
        <v>بهاره بهرامیریاضی</v>
      </c>
    </row>
    <row r="20" spans="1:12" x14ac:dyDescent="0.25">
      <c r="A20" s="2">
        <v>19</v>
      </c>
      <c r="B20" s="2" t="s">
        <v>206</v>
      </c>
      <c r="C20" s="2" t="s">
        <v>214</v>
      </c>
      <c r="D20" s="2" t="str">
        <f>Table5[[#This Row],[نام و نام خانوادگی]]&amp;Table5[[#This Row],[درس]]</f>
        <v>پارسا بداعتیریاضی</v>
      </c>
      <c r="E20" s="2">
        <v>7</v>
      </c>
      <c r="L20" s="2" t="str">
        <f>Table5[[#This Row],[نام و نام خانوادگی]]&amp;Table5[[#This Row],[درس]]</f>
        <v>پارسا بداعتیریاضی</v>
      </c>
    </row>
    <row r="21" spans="1:12" x14ac:dyDescent="0.25">
      <c r="A21" s="2">
        <v>20</v>
      </c>
      <c r="B21" s="2" t="s">
        <v>207</v>
      </c>
      <c r="C21" s="2" t="s">
        <v>214</v>
      </c>
      <c r="D21" s="2" t="str">
        <f>Table5[[#This Row],[نام و نام خانوادگی]]&amp;Table5[[#This Row],[درس]]</f>
        <v>فرید سلامتیریاضی</v>
      </c>
      <c r="E21" s="2">
        <v>12</v>
      </c>
      <c r="L21" s="2" t="str">
        <f>Table5[[#This Row],[نام و نام خانوادگی]]&amp;Table5[[#This Row],[درس]]</f>
        <v>فرید سلامتیریاضی</v>
      </c>
    </row>
    <row r="22" spans="1:12" x14ac:dyDescent="0.25">
      <c r="A22" s="2">
        <v>21</v>
      </c>
      <c r="B22" s="2" t="s">
        <v>181</v>
      </c>
      <c r="C22" s="2" t="s">
        <v>210</v>
      </c>
      <c r="D22" s="2" t="str">
        <f>Table5[[#This Row],[نام و نام خانوادگی]]&amp;Table5[[#This Row],[درس]]</f>
        <v>محمد رضویمعادلات دیفرانسیل</v>
      </c>
      <c r="E22" s="2">
        <v>15</v>
      </c>
      <c r="L22" s="2" t="str">
        <f>Table5[[#This Row],[نام و نام خانوادگی]]&amp;Table5[[#This Row],[درس]]</f>
        <v>محمد رضویمعادلات دیفرانسیل</v>
      </c>
    </row>
    <row r="23" spans="1:12" x14ac:dyDescent="0.25">
      <c r="A23" s="2">
        <v>22</v>
      </c>
      <c r="B23" s="2" t="s">
        <v>189</v>
      </c>
      <c r="C23" s="2" t="s">
        <v>210</v>
      </c>
      <c r="D23" s="2" t="str">
        <f>Table5[[#This Row],[نام و نام خانوادگی]]&amp;Table5[[#This Row],[درس]]</f>
        <v>علی بهجتیمعادلات دیفرانسیل</v>
      </c>
      <c r="E23" s="2">
        <v>13</v>
      </c>
      <c r="L23" s="2" t="str">
        <f>Table5[[#This Row],[نام و نام خانوادگی]]&amp;Table5[[#This Row],[درس]]</f>
        <v>علی بهجتیمعادلات دیفرانسیل</v>
      </c>
    </row>
    <row r="24" spans="1:12" x14ac:dyDescent="0.25">
      <c r="A24" s="2">
        <v>23</v>
      </c>
      <c r="B24" s="2" t="s">
        <v>190</v>
      </c>
      <c r="C24" s="2" t="s">
        <v>210</v>
      </c>
      <c r="D24" s="2" t="str">
        <f>Table5[[#This Row],[نام و نام خانوادگی]]&amp;Table5[[#This Row],[درس]]</f>
        <v>رضا پارساییمعادلات دیفرانسیل</v>
      </c>
      <c r="E24" s="2">
        <v>10</v>
      </c>
      <c r="L24" s="2" t="str">
        <f>Table5[[#This Row],[نام و نام خانوادگی]]&amp;Table5[[#This Row],[درس]]</f>
        <v>رضا پارساییمعادلات دیفرانسیل</v>
      </c>
    </row>
    <row r="25" spans="1:12" x14ac:dyDescent="0.25">
      <c r="A25" s="2">
        <v>24</v>
      </c>
      <c r="B25" s="2" t="s">
        <v>191</v>
      </c>
      <c r="C25" s="2" t="s">
        <v>210</v>
      </c>
      <c r="D25" s="2" t="str">
        <f>Table5[[#This Row],[نام و نام خانوادگی]]&amp;Table5[[#This Row],[درس]]</f>
        <v>حسن رحمانپورمعادلات دیفرانسیل</v>
      </c>
      <c r="E25" s="2">
        <v>19</v>
      </c>
      <c r="L25" s="2" t="str">
        <f>Table5[[#This Row],[نام و نام خانوادگی]]&amp;Table5[[#This Row],[درس]]</f>
        <v>حسن رحمانپورمعادلات دیفرانسیل</v>
      </c>
    </row>
    <row r="26" spans="1:12" x14ac:dyDescent="0.25">
      <c r="A26" s="2">
        <v>25</v>
      </c>
      <c r="B26" s="2" t="s">
        <v>192</v>
      </c>
      <c r="C26" s="2" t="s">
        <v>210</v>
      </c>
      <c r="D26" s="2" t="str">
        <f>Table5[[#This Row],[نام و نام خانوادگی]]&amp;Table5[[#This Row],[درس]]</f>
        <v>حسین شربیانیمعادلات دیفرانسیل</v>
      </c>
      <c r="E26" s="2">
        <v>15</v>
      </c>
      <c r="L26" s="2" t="str">
        <f>Table5[[#This Row],[نام و نام خانوادگی]]&amp;Table5[[#This Row],[درس]]</f>
        <v>حسین شربیانیمعادلات دیفرانسیل</v>
      </c>
    </row>
    <row r="27" spans="1:12" x14ac:dyDescent="0.25">
      <c r="A27" s="2">
        <v>26</v>
      </c>
      <c r="B27" s="2" t="s">
        <v>193</v>
      </c>
      <c r="C27" s="2" t="s">
        <v>210</v>
      </c>
      <c r="D27" s="2" t="str">
        <f>Table5[[#This Row],[نام و نام خانوادگی]]&amp;Table5[[#This Row],[درس]]</f>
        <v>بهرام صداقتمعادلات دیفرانسیل</v>
      </c>
      <c r="E27" s="2">
        <v>14</v>
      </c>
      <c r="L27" s="2" t="str">
        <f>Table5[[#This Row],[نام و نام خانوادگی]]&amp;Table5[[#This Row],[درس]]</f>
        <v>بهرام صداقتمعادلات دیفرانسیل</v>
      </c>
    </row>
    <row r="28" spans="1:12" x14ac:dyDescent="0.25">
      <c r="A28" s="2">
        <v>27</v>
      </c>
      <c r="B28" s="2" t="s">
        <v>194</v>
      </c>
      <c r="C28" s="2" t="s">
        <v>210</v>
      </c>
      <c r="D28" s="2" t="str">
        <f>Table5[[#This Row],[نام و نام خانوادگی]]&amp;Table5[[#This Row],[درس]]</f>
        <v>فریبرز رضوانیمعادلات دیفرانسیل</v>
      </c>
      <c r="E28" s="2">
        <v>6</v>
      </c>
      <c r="L28" s="2" t="str">
        <f>Table5[[#This Row],[نام و نام خانوادگی]]&amp;Table5[[#This Row],[درس]]</f>
        <v>فریبرز رضوانیمعادلات دیفرانسیل</v>
      </c>
    </row>
    <row r="29" spans="1:12" x14ac:dyDescent="0.25">
      <c r="A29" s="2">
        <v>28</v>
      </c>
      <c r="B29" s="2" t="s">
        <v>195</v>
      </c>
      <c r="C29" s="2" t="s">
        <v>210</v>
      </c>
      <c r="D29" s="2" t="str">
        <f>Table5[[#This Row],[نام و نام خانوادگی]]&amp;Table5[[#This Row],[درس]]</f>
        <v>سامان رضاییمعادلات دیفرانسیل</v>
      </c>
      <c r="E29" s="2">
        <v>13</v>
      </c>
      <c r="L29" s="2" t="str">
        <f>Table5[[#This Row],[نام و نام خانوادگی]]&amp;Table5[[#This Row],[درس]]</f>
        <v>سامان رضاییمعادلات دیفرانسیل</v>
      </c>
    </row>
    <row r="30" spans="1:12" x14ac:dyDescent="0.25">
      <c r="A30" s="2">
        <v>29</v>
      </c>
      <c r="B30" s="2" t="s">
        <v>196</v>
      </c>
      <c r="C30" s="2" t="s">
        <v>210</v>
      </c>
      <c r="D30" s="2" t="str">
        <f>Table5[[#This Row],[نام و نام خانوادگی]]&amp;Table5[[#This Row],[درس]]</f>
        <v>احسان بهارمستمعادلات دیفرانسیل</v>
      </c>
      <c r="E30" s="2">
        <v>17</v>
      </c>
      <c r="L30" s="2" t="str">
        <f>Table5[[#This Row],[نام و نام خانوادگی]]&amp;Table5[[#This Row],[درس]]</f>
        <v>احسان بهارمستمعادلات دیفرانسیل</v>
      </c>
    </row>
    <row r="31" spans="1:12" x14ac:dyDescent="0.25">
      <c r="A31" s="2">
        <v>30</v>
      </c>
      <c r="B31" s="2" t="s">
        <v>197</v>
      </c>
      <c r="C31" s="2" t="s">
        <v>210</v>
      </c>
      <c r="D31" s="2" t="str">
        <f>Table5[[#This Row],[نام و نام خانوادگی]]&amp;Table5[[#This Row],[درس]]</f>
        <v>زهرا سماواتیمعادلات دیفرانسیل</v>
      </c>
      <c r="E31" s="2">
        <v>11</v>
      </c>
      <c r="L31" s="2" t="str">
        <f>Table5[[#This Row],[نام و نام خانوادگی]]&amp;Table5[[#This Row],[درس]]</f>
        <v>زهرا سماواتیمعادلات دیفرانسیل</v>
      </c>
    </row>
    <row r="32" spans="1:12" x14ac:dyDescent="0.25">
      <c r="A32" s="2">
        <v>31</v>
      </c>
      <c r="B32" s="2" t="s">
        <v>198</v>
      </c>
      <c r="C32" s="2" t="s">
        <v>210</v>
      </c>
      <c r="D32" s="2" t="str">
        <f>Table5[[#This Row],[نام و نام خانوادگی]]&amp;Table5[[#This Row],[درس]]</f>
        <v>سمانه باریک بینمعادلات دیفرانسیل</v>
      </c>
      <c r="E32" s="2">
        <v>17</v>
      </c>
      <c r="L32" s="2" t="str">
        <f>Table5[[#This Row],[نام و نام خانوادگی]]&amp;Table5[[#This Row],[درس]]</f>
        <v>سمانه باریک بینمعادلات دیفرانسیل</v>
      </c>
    </row>
    <row r="33" spans="1:12" x14ac:dyDescent="0.25">
      <c r="A33" s="2">
        <v>32</v>
      </c>
      <c r="B33" s="2" t="s">
        <v>199</v>
      </c>
      <c r="C33" s="2" t="s">
        <v>210</v>
      </c>
      <c r="D33" s="2" t="str">
        <f>Table5[[#This Row],[نام و نام خانوادگی]]&amp;Table5[[#This Row],[درس]]</f>
        <v>روزبه قوتیمعادلات دیفرانسیل</v>
      </c>
      <c r="E33" s="2">
        <v>7</v>
      </c>
      <c r="L33" s="2" t="str">
        <f>Table5[[#This Row],[نام و نام خانوادگی]]&amp;Table5[[#This Row],[درس]]</f>
        <v>روزبه قوتیمعادلات دیفرانسیل</v>
      </c>
    </row>
    <row r="34" spans="1:12" x14ac:dyDescent="0.25">
      <c r="A34" s="2">
        <v>33</v>
      </c>
      <c r="B34" s="2" t="s">
        <v>200</v>
      </c>
      <c r="C34" s="2" t="s">
        <v>210</v>
      </c>
      <c r="D34" s="2" t="str">
        <f>Table5[[#This Row],[نام و نام خانوادگی]]&amp;Table5[[#This Row],[درس]]</f>
        <v>ایمان بهارلومعادلات دیفرانسیل</v>
      </c>
      <c r="E34" s="2">
        <v>19</v>
      </c>
      <c r="L34" s="2" t="str">
        <f>Table5[[#This Row],[نام و نام خانوادگی]]&amp;Table5[[#This Row],[درس]]</f>
        <v>ایمان بهارلومعادلات دیفرانسیل</v>
      </c>
    </row>
    <row r="35" spans="1:12" x14ac:dyDescent="0.25">
      <c r="A35" s="2">
        <v>34</v>
      </c>
      <c r="B35" s="2" t="s">
        <v>201</v>
      </c>
      <c r="C35" s="2" t="s">
        <v>210</v>
      </c>
      <c r="D35" s="2" t="str">
        <f>Table5[[#This Row],[نام و نام خانوادگی]]&amp;Table5[[#This Row],[درس]]</f>
        <v>نازنین بهادریمعادلات دیفرانسیل</v>
      </c>
      <c r="E35" s="2">
        <v>10</v>
      </c>
      <c r="L35" s="2" t="str">
        <f>Table5[[#This Row],[نام و نام خانوادگی]]&amp;Table5[[#This Row],[درس]]</f>
        <v>نازنین بهادریمعادلات دیفرانسیل</v>
      </c>
    </row>
    <row r="36" spans="1:12" x14ac:dyDescent="0.25">
      <c r="A36" s="2">
        <v>35</v>
      </c>
      <c r="B36" s="2" t="s">
        <v>202</v>
      </c>
      <c r="C36" s="2" t="s">
        <v>210</v>
      </c>
      <c r="D36" s="2" t="str">
        <f>Table5[[#This Row],[نام و نام خانوادگی]]&amp;Table5[[#This Row],[درس]]</f>
        <v>عسل فروزانفرمعادلات دیفرانسیل</v>
      </c>
      <c r="E36" s="2">
        <v>14</v>
      </c>
      <c r="L36" s="2" t="str">
        <f>Table5[[#This Row],[نام و نام خانوادگی]]&amp;Table5[[#This Row],[درس]]</f>
        <v>عسل فروزانفرمعادلات دیفرانسیل</v>
      </c>
    </row>
    <row r="37" spans="1:12" x14ac:dyDescent="0.25">
      <c r="A37" s="2">
        <v>36</v>
      </c>
      <c r="B37" s="2" t="s">
        <v>203</v>
      </c>
      <c r="C37" s="2" t="s">
        <v>210</v>
      </c>
      <c r="D37" s="2" t="str">
        <f>Table5[[#This Row],[نام و نام خانوادگی]]&amp;Table5[[#This Row],[درس]]</f>
        <v>پردیس بوشهریمعادلات دیفرانسیل</v>
      </c>
      <c r="E37" s="2">
        <v>11</v>
      </c>
      <c r="L37" s="2" t="str">
        <f>Table5[[#This Row],[نام و نام خانوادگی]]&amp;Table5[[#This Row],[درس]]</f>
        <v>پردیس بوشهریمعادلات دیفرانسیل</v>
      </c>
    </row>
    <row r="38" spans="1:12" x14ac:dyDescent="0.25">
      <c r="A38" s="2">
        <v>37</v>
      </c>
      <c r="B38" s="2" t="s">
        <v>204</v>
      </c>
      <c r="C38" s="2" t="s">
        <v>210</v>
      </c>
      <c r="D38" s="2" t="str">
        <f>Table5[[#This Row],[نام و نام خانوادگی]]&amp;Table5[[#This Row],[درس]]</f>
        <v>نادیا هاشمیمعادلات دیفرانسیل</v>
      </c>
      <c r="E38" s="2">
        <v>9</v>
      </c>
      <c r="L38" s="2" t="str">
        <f>Table5[[#This Row],[نام و نام خانوادگی]]&amp;Table5[[#This Row],[درس]]</f>
        <v>نادیا هاشمیمعادلات دیفرانسیل</v>
      </c>
    </row>
    <row r="39" spans="1:12" x14ac:dyDescent="0.25">
      <c r="A39" s="2">
        <v>38</v>
      </c>
      <c r="B39" s="2" t="s">
        <v>205</v>
      </c>
      <c r="C39" s="2" t="s">
        <v>210</v>
      </c>
      <c r="D39" s="2" t="str">
        <f>Table5[[#This Row],[نام و نام خانوادگی]]&amp;Table5[[#This Row],[درس]]</f>
        <v>بهاره بهرامیمعادلات دیفرانسیل</v>
      </c>
      <c r="E39" s="2">
        <v>11</v>
      </c>
      <c r="L39" s="2" t="str">
        <f>Table5[[#This Row],[نام و نام خانوادگی]]&amp;Table5[[#This Row],[درس]]</f>
        <v>بهاره بهرامیمعادلات دیفرانسیل</v>
      </c>
    </row>
    <row r="40" spans="1:12" x14ac:dyDescent="0.25">
      <c r="A40" s="2">
        <v>39</v>
      </c>
      <c r="B40" s="2" t="s">
        <v>206</v>
      </c>
      <c r="C40" s="2" t="s">
        <v>210</v>
      </c>
      <c r="D40" s="2" t="str">
        <f>Table5[[#This Row],[نام و نام خانوادگی]]&amp;Table5[[#This Row],[درس]]</f>
        <v>پارسا بداعتیمعادلات دیفرانسیل</v>
      </c>
      <c r="E40" s="2">
        <v>10</v>
      </c>
      <c r="L40" s="2" t="str">
        <f>Table5[[#This Row],[نام و نام خانوادگی]]&amp;Table5[[#This Row],[درس]]</f>
        <v>پارسا بداعتیمعادلات دیفرانسیل</v>
      </c>
    </row>
    <row r="41" spans="1:12" x14ac:dyDescent="0.25">
      <c r="A41" s="2">
        <v>40</v>
      </c>
      <c r="B41" s="2" t="s">
        <v>207</v>
      </c>
      <c r="C41" s="2" t="s">
        <v>210</v>
      </c>
      <c r="D41" s="2" t="str">
        <f>Table5[[#This Row],[نام و نام خانوادگی]]&amp;Table5[[#This Row],[درس]]</f>
        <v>فرید سلامتیمعادلات دیفرانسیل</v>
      </c>
      <c r="E41" s="2">
        <v>8</v>
      </c>
      <c r="L41" s="2" t="str">
        <f>Table5[[#This Row],[نام و نام خانوادگی]]&amp;Table5[[#This Row],[درس]]</f>
        <v>فرید سلامتیمعادلات دیفرانسیل</v>
      </c>
    </row>
    <row r="42" spans="1:12" x14ac:dyDescent="0.25">
      <c r="A42" s="2">
        <v>41</v>
      </c>
      <c r="B42" s="2" t="s">
        <v>181</v>
      </c>
      <c r="C42" s="2" t="s">
        <v>215</v>
      </c>
      <c r="D42" s="2" t="str">
        <f>Table5[[#This Row],[نام و نام خانوادگی]]&amp;Table5[[#This Row],[درس]]</f>
        <v>محمد رضویفیزیک</v>
      </c>
      <c r="E42" s="2">
        <v>13</v>
      </c>
      <c r="L42" s="2" t="str">
        <f>Table5[[#This Row],[نام و نام خانوادگی]]&amp;Table5[[#This Row],[درس]]</f>
        <v>محمد رضویفیزیک</v>
      </c>
    </row>
    <row r="43" spans="1:12" x14ac:dyDescent="0.25">
      <c r="A43" s="2">
        <v>42</v>
      </c>
      <c r="B43" s="2" t="s">
        <v>189</v>
      </c>
      <c r="C43" s="2" t="s">
        <v>215</v>
      </c>
      <c r="D43" s="2" t="str">
        <f>Table5[[#This Row],[نام و نام خانوادگی]]&amp;Table5[[#This Row],[درس]]</f>
        <v>علی بهجتیفیزیک</v>
      </c>
      <c r="E43" s="2">
        <v>13</v>
      </c>
      <c r="L43" s="2" t="str">
        <f>Table5[[#This Row],[نام و نام خانوادگی]]&amp;Table5[[#This Row],[درس]]</f>
        <v>علی بهجتیفیزیک</v>
      </c>
    </row>
    <row r="44" spans="1:12" x14ac:dyDescent="0.25">
      <c r="A44" s="2">
        <v>43</v>
      </c>
      <c r="B44" s="2" t="s">
        <v>190</v>
      </c>
      <c r="C44" s="2" t="s">
        <v>215</v>
      </c>
      <c r="D44" s="2" t="str">
        <f>Table5[[#This Row],[نام و نام خانوادگی]]&amp;Table5[[#This Row],[درس]]</f>
        <v>رضا پارساییفیزیک</v>
      </c>
      <c r="E44" s="2">
        <v>9</v>
      </c>
      <c r="L44" s="2" t="str">
        <f>Table5[[#This Row],[نام و نام خانوادگی]]&amp;Table5[[#This Row],[درس]]</f>
        <v>رضا پارساییفیزیک</v>
      </c>
    </row>
    <row r="45" spans="1:12" x14ac:dyDescent="0.25">
      <c r="A45" s="2">
        <v>44</v>
      </c>
      <c r="B45" s="2" t="s">
        <v>191</v>
      </c>
      <c r="C45" s="2" t="s">
        <v>215</v>
      </c>
      <c r="D45" s="2" t="str">
        <f>Table5[[#This Row],[نام و نام خانوادگی]]&amp;Table5[[#This Row],[درس]]</f>
        <v>حسن رحمانپورفیزیک</v>
      </c>
      <c r="E45" s="2">
        <v>15</v>
      </c>
      <c r="L45" s="2" t="str">
        <f>Table5[[#This Row],[نام و نام خانوادگی]]&amp;Table5[[#This Row],[درس]]</f>
        <v>حسن رحمانپورفیزیک</v>
      </c>
    </row>
    <row r="46" spans="1:12" x14ac:dyDescent="0.25">
      <c r="A46" s="2">
        <v>45</v>
      </c>
      <c r="B46" s="2" t="s">
        <v>192</v>
      </c>
      <c r="C46" s="2" t="s">
        <v>215</v>
      </c>
      <c r="D46" s="2" t="str">
        <f>Table5[[#This Row],[نام و نام خانوادگی]]&amp;Table5[[#This Row],[درس]]</f>
        <v>حسین شربیانیفیزیک</v>
      </c>
      <c r="E46" s="2">
        <v>8</v>
      </c>
      <c r="L46" s="2" t="str">
        <f>Table5[[#This Row],[نام و نام خانوادگی]]&amp;Table5[[#This Row],[درس]]</f>
        <v>حسین شربیانیفیزیک</v>
      </c>
    </row>
    <row r="47" spans="1:12" x14ac:dyDescent="0.25">
      <c r="A47" s="2">
        <v>46</v>
      </c>
      <c r="B47" s="2" t="s">
        <v>193</v>
      </c>
      <c r="C47" s="2" t="s">
        <v>215</v>
      </c>
      <c r="D47" s="2" t="str">
        <f>Table5[[#This Row],[نام و نام خانوادگی]]&amp;Table5[[#This Row],[درس]]</f>
        <v>بهرام صداقتفیزیک</v>
      </c>
      <c r="E47" s="2">
        <v>16</v>
      </c>
      <c r="L47" s="2" t="str">
        <f>Table5[[#This Row],[نام و نام خانوادگی]]&amp;Table5[[#This Row],[درس]]</f>
        <v>بهرام صداقتفیزیک</v>
      </c>
    </row>
    <row r="48" spans="1:12" x14ac:dyDescent="0.25">
      <c r="A48" s="2">
        <v>47</v>
      </c>
      <c r="B48" s="2" t="s">
        <v>194</v>
      </c>
      <c r="C48" s="2" t="s">
        <v>215</v>
      </c>
      <c r="D48" s="2" t="str">
        <f>Table5[[#This Row],[نام و نام خانوادگی]]&amp;Table5[[#This Row],[درس]]</f>
        <v>فریبرز رضوانیفیزیک</v>
      </c>
      <c r="E48" s="2">
        <v>15</v>
      </c>
      <c r="L48" s="2" t="str">
        <f>Table5[[#This Row],[نام و نام خانوادگی]]&amp;Table5[[#This Row],[درس]]</f>
        <v>فریبرز رضوانیفیزیک</v>
      </c>
    </row>
    <row r="49" spans="1:12" x14ac:dyDescent="0.25">
      <c r="A49" s="2">
        <v>48</v>
      </c>
      <c r="B49" s="2" t="s">
        <v>195</v>
      </c>
      <c r="C49" s="2" t="s">
        <v>215</v>
      </c>
      <c r="D49" s="2" t="str">
        <f>Table5[[#This Row],[نام و نام خانوادگی]]&amp;Table5[[#This Row],[درس]]</f>
        <v>سامان رضاییفیزیک</v>
      </c>
      <c r="E49" s="2">
        <v>17</v>
      </c>
      <c r="L49" s="2" t="str">
        <f>Table5[[#This Row],[نام و نام خانوادگی]]&amp;Table5[[#This Row],[درس]]</f>
        <v>سامان رضاییفیزیک</v>
      </c>
    </row>
    <row r="50" spans="1:12" x14ac:dyDescent="0.25">
      <c r="A50" s="2">
        <v>49</v>
      </c>
      <c r="B50" s="2" t="s">
        <v>196</v>
      </c>
      <c r="C50" s="2" t="s">
        <v>214</v>
      </c>
      <c r="D50" s="2" t="str">
        <f>Table5[[#This Row],[نام و نام خانوادگی]]&amp;Table5[[#This Row],[درس]]</f>
        <v>احسان بهارمستریاضی</v>
      </c>
      <c r="E50" s="2">
        <v>13</v>
      </c>
      <c r="L50" s="2" t="str">
        <f>Table5[[#This Row],[نام و نام خانوادگی]]&amp;Table5[[#This Row],[درس]]</f>
        <v>احسان بهارمستریاضی</v>
      </c>
    </row>
    <row r="51" spans="1:12" x14ac:dyDescent="0.25">
      <c r="A51" s="2">
        <v>50</v>
      </c>
      <c r="B51" s="2" t="s">
        <v>197</v>
      </c>
      <c r="C51" s="2" t="s">
        <v>215</v>
      </c>
      <c r="D51" s="2" t="str">
        <f>Table5[[#This Row],[نام و نام خانوادگی]]&amp;Table5[[#This Row],[درس]]</f>
        <v>زهرا سماواتیفیزیک</v>
      </c>
      <c r="E51" s="2">
        <v>7</v>
      </c>
      <c r="L51" s="2" t="str">
        <f>Table5[[#This Row],[نام و نام خانوادگی]]&amp;Table5[[#This Row],[درس]]</f>
        <v>زهرا سماواتیفیزیک</v>
      </c>
    </row>
    <row r="52" spans="1:12" x14ac:dyDescent="0.25">
      <c r="A52" s="2">
        <v>51</v>
      </c>
      <c r="B52" s="2" t="s">
        <v>198</v>
      </c>
      <c r="C52" s="2" t="s">
        <v>215</v>
      </c>
      <c r="D52" s="2" t="str">
        <f>Table5[[#This Row],[نام و نام خانوادگی]]&amp;Table5[[#This Row],[درس]]</f>
        <v>سمانه باریک بینفیزیک</v>
      </c>
      <c r="E52" s="2">
        <v>12</v>
      </c>
      <c r="L52" s="2" t="str">
        <f>Table5[[#This Row],[نام و نام خانوادگی]]&amp;Table5[[#This Row],[درس]]</f>
        <v>سمانه باریک بینفیزیک</v>
      </c>
    </row>
    <row r="53" spans="1:12" x14ac:dyDescent="0.25">
      <c r="A53" s="2">
        <v>52</v>
      </c>
      <c r="B53" s="2" t="s">
        <v>199</v>
      </c>
      <c r="C53" s="2" t="s">
        <v>215</v>
      </c>
      <c r="D53" s="2" t="str">
        <f>Table5[[#This Row],[نام و نام خانوادگی]]&amp;Table5[[#This Row],[درس]]</f>
        <v>روزبه قوتیفیزیک</v>
      </c>
      <c r="E53" s="2">
        <v>17</v>
      </c>
      <c r="L53" s="2" t="str">
        <f>Table5[[#This Row],[نام و نام خانوادگی]]&amp;Table5[[#This Row],[درس]]</f>
        <v>روزبه قوتیفیزیک</v>
      </c>
    </row>
    <row r="54" spans="1:12" x14ac:dyDescent="0.25">
      <c r="A54" s="2">
        <v>53</v>
      </c>
      <c r="B54" s="2" t="s">
        <v>200</v>
      </c>
      <c r="C54" s="2" t="s">
        <v>215</v>
      </c>
      <c r="D54" s="2" t="str">
        <f>Table5[[#This Row],[نام و نام خانوادگی]]&amp;Table5[[#This Row],[درس]]</f>
        <v>ایمان بهارلوفیزیک</v>
      </c>
      <c r="E54" s="2">
        <v>9</v>
      </c>
      <c r="L54" s="2" t="str">
        <f>Table5[[#This Row],[نام و نام خانوادگی]]&amp;Table5[[#This Row],[درس]]</f>
        <v>ایمان بهارلوفیزیک</v>
      </c>
    </row>
    <row r="55" spans="1:12" x14ac:dyDescent="0.25">
      <c r="A55" s="2">
        <v>54</v>
      </c>
      <c r="B55" s="2" t="s">
        <v>201</v>
      </c>
      <c r="C55" s="2" t="s">
        <v>215</v>
      </c>
      <c r="D55" s="2" t="str">
        <f>Table5[[#This Row],[نام و نام خانوادگی]]&amp;Table5[[#This Row],[درس]]</f>
        <v>نازنین بهادریفیزیک</v>
      </c>
      <c r="E55" s="2">
        <v>16</v>
      </c>
      <c r="L55" s="2" t="str">
        <f>Table5[[#This Row],[نام و نام خانوادگی]]&amp;Table5[[#This Row],[درس]]</f>
        <v>نازنین بهادریفیزیک</v>
      </c>
    </row>
    <row r="56" spans="1:12" x14ac:dyDescent="0.25">
      <c r="A56" s="2">
        <v>55</v>
      </c>
      <c r="B56" s="2" t="s">
        <v>202</v>
      </c>
      <c r="C56" s="2" t="s">
        <v>215</v>
      </c>
      <c r="D56" s="2" t="str">
        <f>Table5[[#This Row],[نام و نام خانوادگی]]&amp;Table5[[#This Row],[درس]]</f>
        <v>عسل فروزانفرفیزیک</v>
      </c>
      <c r="E56" s="2">
        <v>13</v>
      </c>
      <c r="L56" s="2" t="str">
        <f>Table5[[#This Row],[نام و نام خانوادگی]]&amp;Table5[[#This Row],[درس]]</f>
        <v>عسل فروزانفرفیزیک</v>
      </c>
    </row>
    <row r="57" spans="1:12" x14ac:dyDescent="0.25">
      <c r="A57" s="2">
        <v>56</v>
      </c>
      <c r="B57" s="2" t="s">
        <v>203</v>
      </c>
      <c r="C57" s="2" t="s">
        <v>215</v>
      </c>
      <c r="D57" s="2" t="str">
        <f>Table5[[#This Row],[نام و نام خانوادگی]]&amp;Table5[[#This Row],[درس]]</f>
        <v>پردیس بوشهریفیزیک</v>
      </c>
      <c r="E57" s="2">
        <v>17</v>
      </c>
      <c r="L57" s="2" t="str">
        <f>Table5[[#This Row],[نام و نام خانوادگی]]&amp;Table5[[#This Row],[درس]]</f>
        <v>پردیس بوشهریفیزیک</v>
      </c>
    </row>
    <row r="58" spans="1:12" x14ac:dyDescent="0.25">
      <c r="A58" s="2">
        <v>57</v>
      </c>
      <c r="B58" s="2" t="s">
        <v>204</v>
      </c>
      <c r="C58" s="2" t="s">
        <v>215</v>
      </c>
      <c r="D58" s="2" t="str">
        <f>Table5[[#This Row],[نام و نام خانوادگی]]&amp;Table5[[#This Row],[درس]]</f>
        <v>نادیا هاشمیفیزیک</v>
      </c>
      <c r="E58" s="2">
        <v>9</v>
      </c>
      <c r="L58" s="2" t="str">
        <f>Table5[[#This Row],[نام و نام خانوادگی]]&amp;Table5[[#This Row],[درس]]</f>
        <v>نادیا هاشمیفیزیک</v>
      </c>
    </row>
    <row r="59" spans="1:12" x14ac:dyDescent="0.25">
      <c r="A59" s="2">
        <v>58</v>
      </c>
      <c r="B59" s="2" t="s">
        <v>205</v>
      </c>
      <c r="C59" s="2" t="s">
        <v>215</v>
      </c>
      <c r="D59" s="2" t="str">
        <f>Table5[[#This Row],[نام و نام خانوادگی]]&amp;Table5[[#This Row],[درس]]</f>
        <v>بهاره بهرامیفیزیک</v>
      </c>
      <c r="E59" s="2">
        <v>15</v>
      </c>
      <c r="L59" s="2" t="str">
        <f>Table5[[#This Row],[نام و نام خانوادگی]]&amp;Table5[[#This Row],[درس]]</f>
        <v>بهاره بهرامیفیزیک</v>
      </c>
    </row>
    <row r="60" spans="1:12" x14ac:dyDescent="0.25">
      <c r="A60" s="2">
        <v>59</v>
      </c>
      <c r="B60" s="2" t="s">
        <v>206</v>
      </c>
      <c r="C60" s="2" t="s">
        <v>215</v>
      </c>
      <c r="D60" s="2" t="str">
        <f>Table5[[#This Row],[نام و نام خانوادگی]]&amp;Table5[[#This Row],[درس]]</f>
        <v>پارسا بداعتیفیزیک</v>
      </c>
      <c r="E60" s="2">
        <v>20</v>
      </c>
      <c r="L60" s="2" t="str">
        <f>Table5[[#This Row],[نام و نام خانوادگی]]&amp;Table5[[#This Row],[درس]]</f>
        <v>پارسا بداعتیفیزیک</v>
      </c>
    </row>
    <row r="61" spans="1:12" x14ac:dyDescent="0.25">
      <c r="A61" s="2">
        <v>60</v>
      </c>
      <c r="B61" s="2" t="s">
        <v>207</v>
      </c>
      <c r="C61" s="2" t="s">
        <v>215</v>
      </c>
      <c r="D61" s="2" t="str">
        <f>Table5[[#This Row],[نام و نام خانوادگی]]&amp;Table5[[#This Row],[درس]]</f>
        <v>فرید سلامتیفیزیک</v>
      </c>
      <c r="E61" s="2">
        <v>6</v>
      </c>
      <c r="L61" s="2" t="str">
        <f>Table5[[#This Row],[نام و نام خانوادگی]]&amp;Table5[[#This Row],[درس]]</f>
        <v>فرید سلامتیفیزیک</v>
      </c>
    </row>
    <row r="62" spans="1:12" x14ac:dyDescent="0.25">
      <c r="A62" s="2">
        <v>61</v>
      </c>
      <c r="B62" s="2" t="s">
        <v>181</v>
      </c>
      <c r="C62" s="2" t="s">
        <v>211</v>
      </c>
      <c r="D62" s="2" t="str">
        <f>Table5[[#This Row],[نام و نام خانوادگی]]&amp;Table5[[#This Row],[درس]]</f>
        <v>محمد رضویاستاتیک</v>
      </c>
      <c r="E62" s="2">
        <v>19</v>
      </c>
      <c r="L62" s="2" t="str">
        <f>Table5[[#This Row],[نام و نام خانوادگی]]&amp;Table5[[#This Row],[درس]]</f>
        <v>محمد رضویاستاتیک</v>
      </c>
    </row>
    <row r="63" spans="1:12" x14ac:dyDescent="0.25">
      <c r="A63" s="2">
        <v>62</v>
      </c>
      <c r="B63" s="2" t="s">
        <v>189</v>
      </c>
      <c r="C63" s="2" t="s">
        <v>211</v>
      </c>
      <c r="D63" s="2" t="str">
        <f>Table5[[#This Row],[نام و نام خانوادگی]]&amp;Table5[[#This Row],[درس]]</f>
        <v>علی بهجتیاستاتیک</v>
      </c>
      <c r="E63" s="2">
        <v>13</v>
      </c>
      <c r="L63" s="2" t="str">
        <f>Table5[[#This Row],[نام و نام خانوادگی]]&amp;Table5[[#This Row],[درس]]</f>
        <v>علی بهجتیاستاتیک</v>
      </c>
    </row>
    <row r="64" spans="1:12" x14ac:dyDescent="0.25">
      <c r="A64" s="2">
        <v>63</v>
      </c>
      <c r="B64" s="2" t="s">
        <v>190</v>
      </c>
      <c r="C64" s="2" t="s">
        <v>211</v>
      </c>
      <c r="D64" s="2" t="str">
        <f>Table5[[#This Row],[نام و نام خانوادگی]]&amp;Table5[[#This Row],[درس]]</f>
        <v>رضا پارساییاستاتیک</v>
      </c>
      <c r="E64" s="2">
        <v>7</v>
      </c>
      <c r="L64" s="2" t="str">
        <f>Table5[[#This Row],[نام و نام خانوادگی]]&amp;Table5[[#This Row],[درس]]</f>
        <v>رضا پارساییاستاتیک</v>
      </c>
    </row>
    <row r="65" spans="1:12" x14ac:dyDescent="0.25">
      <c r="A65" s="2">
        <v>64</v>
      </c>
      <c r="B65" s="2" t="s">
        <v>191</v>
      </c>
      <c r="C65" s="2" t="s">
        <v>211</v>
      </c>
      <c r="D65" s="2" t="str">
        <f>Table5[[#This Row],[نام و نام خانوادگی]]&amp;Table5[[#This Row],[درس]]</f>
        <v>حسن رحمانپوراستاتیک</v>
      </c>
      <c r="E65" s="2">
        <v>20</v>
      </c>
      <c r="L65" s="2" t="str">
        <f>Table5[[#This Row],[نام و نام خانوادگی]]&amp;Table5[[#This Row],[درس]]</f>
        <v>حسن رحمانپوراستاتیک</v>
      </c>
    </row>
    <row r="66" spans="1:12" x14ac:dyDescent="0.25">
      <c r="A66" s="2">
        <v>65</v>
      </c>
      <c r="B66" s="2" t="s">
        <v>192</v>
      </c>
      <c r="C66" s="2" t="s">
        <v>211</v>
      </c>
      <c r="D66" s="2" t="str">
        <f>Table5[[#This Row],[نام و نام خانوادگی]]&amp;Table5[[#This Row],[درس]]</f>
        <v>حسین شربیانیاستاتیک</v>
      </c>
      <c r="E66" s="2">
        <v>8</v>
      </c>
      <c r="L66" s="2" t="str">
        <f>Table5[[#This Row],[نام و نام خانوادگی]]&amp;Table5[[#This Row],[درس]]</f>
        <v>حسین شربیانیاستاتیک</v>
      </c>
    </row>
    <row r="67" spans="1:12" x14ac:dyDescent="0.25">
      <c r="A67" s="2">
        <v>66</v>
      </c>
      <c r="B67" s="2" t="s">
        <v>193</v>
      </c>
      <c r="C67" s="2" t="s">
        <v>211</v>
      </c>
      <c r="D67" s="2" t="str">
        <f>Table5[[#This Row],[نام و نام خانوادگی]]&amp;Table5[[#This Row],[درس]]</f>
        <v>بهرام صداقتاستاتیک</v>
      </c>
      <c r="E67" s="2">
        <v>19</v>
      </c>
      <c r="L67" s="2" t="str">
        <f>Table5[[#This Row],[نام و نام خانوادگی]]&amp;Table5[[#This Row],[درس]]</f>
        <v>بهرام صداقتاستاتیک</v>
      </c>
    </row>
    <row r="68" spans="1:12" x14ac:dyDescent="0.25">
      <c r="A68" s="2">
        <v>67</v>
      </c>
      <c r="B68" s="2" t="s">
        <v>194</v>
      </c>
      <c r="C68" s="2" t="s">
        <v>211</v>
      </c>
      <c r="D68" s="2" t="str">
        <f>Table5[[#This Row],[نام و نام خانوادگی]]&amp;Table5[[#This Row],[درس]]</f>
        <v>فریبرز رضوانیاستاتیک</v>
      </c>
      <c r="E68" s="2">
        <v>14</v>
      </c>
      <c r="L68" s="2" t="str">
        <f>Table5[[#This Row],[نام و نام خانوادگی]]&amp;Table5[[#This Row],[درس]]</f>
        <v>فریبرز رضوانیاستاتیک</v>
      </c>
    </row>
    <row r="69" spans="1:12" x14ac:dyDescent="0.25">
      <c r="A69" s="2">
        <v>68</v>
      </c>
      <c r="B69" s="2" t="s">
        <v>195</v>
      </c>
      <c r="C69" s="2" t="s">
        <v>211</v>
      </c>
      <c r="D69" s="2" t="str">
        <f>Table5[[#This Row],[نام و نام خانوادگی]]&amp;Table5[[#This Row],[درس]]</f>
        <v>سامان رضاییاستاتیک</v>
      </c>
      <c r="E69" s="2">
        <v>14</v>
      </c>
      <c r="L69" s="2" t="str">
        <f>Table5[[#This Row],[نام و نام خانوادگی]]&amp;Table5[[#This Row],[درس]]</f>
        <v>سامان رضاییاستاتیک</v>
      </c>
    </row>
    <row r="70" spans="1:12" x14ac:dyDescent="0.25">
      <c r="A70" s="2">
        <v>69</v>
      </c>
      <c r="B70" s="2" t="s">
        <v>196</v>
      </c>
      <c r="C70" s="2" t="s">
        <v>211</v>
      </c>
      <c r="D70" s="2" t="str">
        <f>Table5[[#This Row],[نام و نام خانوادگی]]&amp;Table5[[#This Row],[درس]]</f>
        <v>احسان بهارمستاستاتیک</v>
      </c>
      <c r="E70" s="2">
        <v>6</v>
      </c>
      <c r="L70" s="2" t="str">
        <f>Table5[[#This Row],[نام و نام خانوادگی]]&amp;Table5[[#This Row],[درس]]</f>
        <v>احسان بهارمستاستاتیک</v>
      </c>
    </row>
    <row r="71" spans="1:12" x14ac:dyDescent="0.25">
      <c r="A71" s="2">
        <v>70</v>
      </c>
      <c r="B71" s="2" t="s">
        <v>197</v>
      </c>
      <c r="C71" s="2" t="s">
        <v>211</v>
      </c>
      <c r="D71" s="2" t="str">
        <f>Table5[[#This Row],[نام و نام خانوادگی]]&amp;Table5[[#This Row],[درس]]</f>
        <v>زهرا سماواتیاستاتیک</v>
      </c>
      <c r="E71" s="2">
        <v>19</v>
      </c>
      <c r="L71" s="2" t="str">
        <f>Table5[[#This Row],[نام و نام خانوادگی]]&amp;Table5[[#This Row],[درس]]</f>
        <v>زهرا سماواتیاستاتیک</v>
      </c>
    </row>
    <row r="72" spans="1:12" x14ac:dyDescent="0.25">
      <c r="A72" s="2">
        <v>71</v>
      </c>
      <c r="B72" s="2" t="s">
        <v>198</v>
      </c>
      <c r="C72" s="2" t="s">
        <v>211</v>
      </c>
      <c r="D72" s="2" t="str">
        <f>Table5[[#This Row],[نام و نام خانوادگی]]&amp;Table5[[#This Row],[درس]]</f>
        <v>سمانه باریک بیناستاتیک</v>
      </c>
      <c r="E72" s="2">
        <v>7</v>
      </c>
      <c r="L72" s="2" t="str">
        <f>Table5[[#This Row],[نام و نام خانوادگی]]&amp;Table5[[#This Row],[درس]]</f>
        <v>سمانه باریک بیناستاتیک</v>
      </c>
    </row>
    <row r="73" spans="1:12" x14ac:dyDescent="0.25">
      <c r="A73" s="2">
        <v>72</v>
      </c>
      <c r="B73" s="2" t="s">
        <v>199</v>
      </c>
      <c r="C73" s="2" t="s">
        <v>211</v>
      </c>
      <c r="D73" s="2" t="str">
        <f>Table5[[#This Row],[نام و نام خانوادگی]]&amp;Table5[[#This Row],[درس]]</f>
        <v>روزبه قوتیاستاتیک</v>
      </c>
      <c r="E73" s="2">
        <v>9</v>
      </c>
      <c r="L73" s="2" t="str">
        <f>Table5[[#This Row],[نام و نام خانوادگی]]&amp;Table5[[#This Row],[درس]]</f>
        <v>روزبه قوتیاستاتیک</v>
      </c>
    </row>
    <row r="74" spans="1:12" x14ac:dyDescent="0.25">
      <c r="A74" s="2">
        <v>73</v>
      </c>
      <c r="B74" s="2" t="s">
        <v>200</v>
      </c>
      <c r="C74" s="2" t="s">
        <v>211</v>
      </c>
      <c r="D74" s="2" t="str">
        <f>Table5[[#This Row],[نام و نام خانوادگی]]&amp;Table5[[#This Row],[درس]]</f>
        <v>ایمان بهارلواستاتیک</v>
      </c>
      <c r="E74" s="2">
        <v>12</v>
      </c>
      <c r="L74" s="2" t="str">
        <f>Table5[[#This Row],[نام و نام خانوادگی]]&amp;Table5[[#This Row],[درس]]</f>
        <v>ایمان بهارلواستاتیک</v>
      </c>
    </row>
    <row r="75" spans="1:12" x14ac:dyDescent="0.25">
      <c r="A75" s="2">
        <v>74</v>
      </c>
      <c r="B75" s="2" t="s">
        <v>201</v>
      </c>
      <c r="C75" s="2" t="s">
        <v>211</v>
      </c>
      <c r="D75" s="2" t="str">
        <f>Table5[[#This Row],[نام و نام خانوادگی]]&amp;Table5[[#This Row],[درس]]</f>
        <v>نازنین بهادریاستاتیک</v>
      </c>
      <c r="E75" s="2">
        <v>7</v>
      </c>
      <c r="L75" s="2" t="str">
        <f>Table5[[#This Row],[نام و نام خانوادگی]]&amp;Table5[[#This Row],[درس]]</f>
        <v>نازنین بهادریاستاتیک</v>
      </c>
    </row>
    <row r="76" spans="1:12" x14ac:dyDescent="0.25">
      <c r="A76" s="2">
        <v>75</v>
      </c>
      <c r="B76" s="2" t="s">
        <v>202</v>
      </c>
      <c r="C76" s="2" t="s">
        <v>211</v>
      </c>
      <c r="D76" s="2" t="str">
        <f>Table5[[#This Row],[نام و نام خانوادگی]]&amp;Table5[[#This Row],[درس]]</f>
        <v>عسل فروزانفراستاتیک</v>
      </c>
      <c r="E76" s="2">
        <v>14</v>
      </c>
      <c r="L76" s="2" t="str">
        <f>Table5[[#This Row],[نام و نام خانوادگی]]&amp;Table5[[#This Row],[درس]]</f>
        <v>عسل فروزانفراستاتیک</v>
      </c>
    </row>
    <row r="77" spans="1:12" x14ac:dyDescent="0.25">
      <c r="A77" s="2">
        <v>76</v>
      </c>
      <c r="B77" s="2" t="s">
        <v>203</v>
      </c>
      <c r="C77" s="2" t="s">
        <v>211</v>
      </c>
      <c r="D77" s="2" t="str">
        <f>Table5[[#This Row],[نام و نام خانوادگی]]&amp;Table5[[#This Row],[درس]]</f>
        <v>پردیس بوشهریاستاتیک</v>
      </c>
      <c r="E77" s="2">
        <v>17</v>
      </c>
      <c r="L77" s="2" t="str">
        <f>Table5[[#This Row],[نام و نام خانوادگی]]&amp;Table5[[#This Row],[درس]]</f>
        <v>پردیس بوشهریاستاتیک</v>
      </c>
    </row>
    <row r="78" spans="1:12" x14ac:dyDescent="0.25">
      <c r="A78" s="2">
        <v>77</v>
      </c>
      <c r="B78" s="2" t="s">
        <v>204</v>
      </c>
      <c r="C78" s="2" t="s">
        <v>211</v>
      </c>
      <c r="D78" s="2" t="str">
        <f>Table5[[#This Row],[نام و نام خانوادگی]]&amp;Table5[[#This Row],[درس]]</f>
        <v>نادیا هاشمیاستاتیک</v>
      </c>
      <c r="E78" s="2">
        <v>14</v>
      </c>
      <c r="L78" s="2" t="str">
        <f>Table5[[#This Row],[نام و نام خانوادگی]]&amp;Table5[[#This Row],[درس]]</f>
        <v>نادیا هاشمیاستاتیک</v>
      </c>
    </row>
    <row r="79" spans="1:12" x14ac:dyDescent="0.25">
      <c r="A79" s="2">
        <v>78</v>
      </c>
      <c r="B79" s="2" t="s">
        <v>205</v>
      </c>
      <c r="C79" s="2" t="s">
        <v>211</v>
      </c>
      <c r="D79" s="2" t="str">
        <f>Table5[[#This Row],[نام و نام خانوادگی]]&amp;Table5[[#This Row],[درس]]</f>
        <v>بهاره بهرامیاستاتیک</v>
      </c>
      <c r="E79" s="2">
        <v>14</v>
      </c>
      <c r="L79" s="2" t="str">
        <f>Table5[[#This Row],[نام و نام خانوادگی]]&amp;Table5[[#This Row],[درس]]</f>
        <v>بهاره بهرامیاستاتیک</v>
      </c>
    </row>
    <row r="80" spans="1:12" x14ac:dyDescent="0.25">
      <c r="A80" s="2">
        <v>79</v>
      </c>
      <c r="B80" s="2" t="s">
        <v>206</v>
      </c>
      <c r="C80" s="2" t="s">
        <v>211</v>
      </c>
      <c r="D80" s="2" t="str">
        <f>Table5[[#This Row],[نام و نام خانوادگی]]&amp;Table5[[#This Row],[درس]]</f>
        <v>پارسا بداعتیاستاتیک</v>
      </c>
      <c r="E80" s="2">
        <v>9</v>
      </c>
      <c r="L80" s="2" t="str">
        <f>Table5[[#This Row],[نام و نام خانوادگی]]&amp;Table5[[#This Row],[درس]]</f>
        <v>پارسا بداعتیاستاتیک</v>
      </c>
    </row>
    <row r="81" spans="1:12" x14ac:dyDescent="0.25">
      <c r="A81" s="2">
        <v>80</v>
      </c>
      <c r="B81" s="2" t="s">
        <v>207</v>
      </c>
      <c r="C81" s="2" t="s">
        <v>211</v>
      </c>
      <c r="D81" s="2" t="str">
        <f>Table5[[#This Row],[نام و نام خانوادگی]]&amp;Table5[[#This Row],[درس]]</f>
        <v>فرید سلامتیاستاتیک</v>
      </c>
      <c r="E81" s="2">
        <v>6</v>
      </c>
      <c r="L81" s="2" t="str">
        <f>Table5[[#This Row],[نام و نام خانوادگی]]&amp;Table5[[#This Row],[درس]]</f>
        <v>فرید سلامتیاستاتیک</v>
      </c>
    </row>
  </sheetData>
  <dataValidations count="2">
    <dataValidation type="list" allowBlank="1" showInputMessage="1" showErrorMessage="1" sqref="H2 H8" xr:uid="{B9EEC7EC-A8F2-4621-97B7-CEB2A429DBB1}">
      <formula1>$B$2:$B$21</formula1>
    </dataValidation>
    <dataValidation type="list" allowBlank="1" showInputMessage="1" showErrorMessage="1" sqref="H3" xr:uid="{1884730F-DCDB-4CC9-94CB-02E143A1944C}">
      <formula1>"ریاضی,فیزیک,معادلات دیفرانسیل,استاتیک"</formula1>
    </dataValidation>
  </dataValidations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0BA95-CA9A-45E4-B8A4-AE1EF090F726}">
  <sheetPr>
    <tabColor rgb="FF00B050"/>
  </sheetPr>
  <dimension ref="A1:R21"/>
  <sheetViews>
    <sheetView rightToLeft="1" topLeftCell="G1" zoomScale="115" zoomScaleNormal="115" workbookViewId="0">
      <selection activeCell="R8" sqref="R8"/>
    </sheetView>
  </sheetViews>
  <sheetFormatPr defaultRowHeight="15" x14ac:dyDescent="0.25"/>
  <cols>
    <col min="1" max="1" width="9.140625" style="2"/>
    <col min="2" max="2" width="12.85546875" style="2" customWidth="1"/>
    <col min="3" max="3" width="9.140625" style="2"/>
    <col min="4" max="4" width="11.7109375" style="2" customWidth="1"/>
    <col min="5" max="5" width="9.140625" style="2"/>
    <col min="6" max="6" width="18.140625" style="7" customWidth="1"/>
    <col min="7" max="7" width="11.28515625" style="2" bestFit="1" customWidth="1"/>
    <col min="8" max="8" width="19.140625" style="9" customWidth="1"/>
    <col min="9" max="9" width="12.7109375" style="2" bestFit="1" customWidth="1"/>
    <col min="10" max="10" width="14.7109375" style="7" bestFit="1" customWidth="1"/>
    <col min="11" max="13" width="9.140625" style="2"/>
    <col min="14" max="14" width="16.5703125" style="2" bestFit="1" customWidth="1"/>
    <col min="15" max="15" width="14.42578125" style="2" bestFit="1" customWidth="1"/>
    <col min="16" max="16" width="9.140625" style="2"/>
    <col min="17" max="17" width="11.140625" style="2" bestFit="1" customWidth="1"/>
    <col min="18" max="18" width="12.28515625" style="2" bestFit="1" customWidth="1"/>
    <col min="19" max="16384" width="9.140625" style="2"/>
  </cols>
  <sheetData>
    <row r="1" spans="1:18" x14ac:dyDescent="0.25">
      <c r="A1" s="2" t="s">
        <v>0</v>
      </c>
      <c r="B1" s="2" t="s">
        <v>188</v>
      </c>
      <c r="C1" s="2" t="s">
        <v>103</v>
      </c>
      <c r="D1" s="2" t="s">
        <v>104</v>
      </c>
      <c r="E1" s="2" t="s">
        <v>105</v>
      </c>
      <c r="F1" s="7" t="s">
        <v>106</v>
      </c>
      <c r="G1" s="2" t="s">
        <v>107</v>
      </c>
      <c r="H1" s="9" t="s">
        <v>172</v>
      </c>
      <c r="I1" s="2" t="s">
        <v>173</v>
      </c>
      <c r="J1" s="7" t="s">
        <v>174</v>
      </c>
    </row>
    <row r="2" spans="1:18" x14ac:dyDescent="0.25">
      <c r="A2" s="2">
        <v>1</v>
      </c>
      <c r="B2" s="2">
        <v>832660</v>
      </c>
      <c r="C2" s="2" t="s">
        <v>108</v>
      </c>
      <c r="D2" s="2" t="s">
        <v>126</v>
      </c>
      <c r="E2" s="2" t="s">
        <v>148</v>
      </c>
      <c r="F2" s="8">
        <v>944705851</v>
      </c>
      <c r="G2" s="2" t="s">
        <v>168</v>
      </c>
      <c r="H2" s="9">
        <v>35381484</v>
      </c>
      <c r="I2" s="10">
        <v>35382000</v>
      </c>
      <c r="J2" s="8">
        <v>9128863242</v>
      </c>
      <c r="N2" s="39" t="s">
        <v>188</v>
      </c>
      <c r="O2" s="39">
        <v>844835</v>
      </c>
    </row>
    <row r="3" spans="1:18" x14ac:dyDescent="0.25">
      <c r="A3" s="2">
        <v>2</v>
      </c>
      <c r="B3" s="2">
        <v>814950</v>
      </c>
      <c r="C3" s="2" t="s">
        <v>109</v>
      </c>
      <c r="D3" s="2" t="s">
        <v>127</v>
      </c>
      <c r="E3" s="2" t="s">
        <v>149</v>
      </c>
      <c r="F3" s="8">
        <v>480231135</v>
      </c>
      <c r="G3" s="2" t="s">
        <v>169</v>
      </c>
      <c r="H3" s="9">
        <v>49357867</v>
      </c>
      <c r="I3" s="10">
        <v>49358000</v>
      </c>
      <c r="J3" s="8">
        <v>9122793215</v>
      </c>
      <c r="L3" s="2">
        <f>ROW(N3)-1</f>
        <v>2</v>
      </c>
      <c r="M3" s="2">
        <f>ROW(N3)</f>
        <v>3</v>
      </c>
      <c r="N3" s="39" t="s">
        <v>103</v>
      </c>
      <c r="O3" s="39" t="str">
        <f t="shared" ref="O3:O10" si="0">VLOOKUP($O$2,B:J,ROW(N3)-1,FALSE)</f>
        <v>پارسا</v>
      </c>
      <c r="Q3" s="2" t="str">
        <f>VLOOKUP($O$2,B:J,2,FALSE)</f>
        <v>پارسا</v>
      </c>
      <c r="R3" s="2" t="str">
        <f>VLOOKUP($O$2,Table9[[#All],[شماره پرسنلی]:[شماره موبایل]],ROW(N3)-1,FALSE)</f>
        <v>پارسا</v>
      </c>
    </row>
    <row r="4" spans="1:18" x14ac:dyDescent="0.25">
      <c r="A4" s="2">
        <v>3</v>
      </c>
      <c r="B4" s="2">
        <v>936292</v>
      </c>
      <c r="C4" s="2" t="s">
        <v>110</v>
      </c>
      <c r="D4" s="2" t="s">
        <v>128</v>
      </c>
      <c r="E4" s="2" t="s">
        <v>150</v>
      </c>
      <c r="F4" s="8">
        <v>466556338</v>
      </c>
      <c r="G4" s="2" t="s">
        <v>170</v>
      </c>
      <c r="H4" s="9">
        <v>49400493</v>
      </c>
      <c r="I4" s="10">
        <v>49401000</v>
      </c>
      <c r="J4" s="8">
        <v>9127560791</v>
      </c>
      <c r="L4" s="2">
        <f t="shared" ref="L4:L10" si="1">ROW(N4)-1</f>
        <v>3</v>
      </c>
      <c r="M4" s="2">
        <f t="shared" ref="M4:M10" si="2">ROW(N4)</f>
        <v>4</v>
      </c>
      <c r="N4" s="39" t="s">
        <v>104</v>
      </c>
      <c r="O4" s="39" t="str">
        <f t="shared" si="0"/>
        <v>بداعتی</v>
      </c>
      <c r="Q4" s="2" t="str">
        <f>VLOOKUP($O$2,B:J,3,FALSE)</f>
        <v>بداعتی</v>
      </c>
      <c r="R4" s="2" t="str">
        <f>VLOOKUP($O$2,Table9[[#All],[شماره پرسنلی]:[شماره موبایل]],ROW(N4)-1,FALSE)</f>
        <v>بداعتی</v>
      </c>
    </row>
    <row r="5" spans="1:18" x14ac:dyDescent="0.25">
      <c r="A5" s="2">
        <v>4</v>
      </c>
      <c r="B5" s="2">
        <v>832660</v>
      </c>
      <c r="C5" s="2" t="s">
        <v>111</v>
      </c>
      <c r="D5" s="2" t="s">
        <v>130</v>
      </c>
      <c r="E5" s="2" t="s">
        <v>151</v>
      </c>
      <c r="F5" s="8">
        <v>979868453</v>
      </c>
      <c r="G5" s="2" t="s">
        <v>171</v>
      </c>
      <c r="H5" s="9">
        <v>42948895</v>
      </c>
      <c r="I5" s="10">
        <v>42949000</v>
      </c>
      <c r="J5" s="8">
        <v>9126804360</v>
      </c>
      <c r="L5" s="2">
        <f t="shared" si="1"/>
        <v>4</v>
      </c>
      <c r="M5" s="2">
        <f t="shared" si="2"/>
        <v>5</v>
      </c>
      <c r="N5" s="39" t="s">
        <v>105</v>
      </c>
      <c r="O5" s="39" t="str">
        <f t="shared" si="0"/>
        <v>سعید</v>
      </c>
      <c r="Q5" s="2" t="str">
        <f>VLOOKUP($O$2,B:J,4,FALSE)</f>
        <v>سعید</v>
      </c>
      <c r="R5" s="2" t="str">
        <f>VLOOKUP($O$2,Table9[[#All],[شماره پرسنلی]:[شماره موبایل]],ROW(N5)-1,FALSE)</f>
        <v>سعید</v>
      </c>
    </row>
    <row r="6" spans="1:18" x14ac:dyDescent="0.25">
      <c r="A6" s="2">
        <v>5</v>
      </c>
      <c r="B6" s="2">
        <v>966583</v>
      </c>
      <c r="C6" s="2" t="s">
        <v>112</v>
      </c>
      <c r="D6" s="2" t="s">
        <v>131</v>
      </c>
      <c r="E6" s="2" t="s">
        <v>152</v>
      </c>
      <c r="F6" s="8">
        <v>764405180</v>
      </c>
      <c r="G6" s="2" t="s">
        <v>168</v>
      </c>
      <c r="H6" s="9">
        <v>53256602</v>
      </c>
      <c r="I6" s="10">
        <v>53257000</v>
      </c>
      <c r="J6" s="8">
        <v>9126339693</v>
      </c>
      <c r="L6" s="2">
        <f t="shared" si="1"/>
        <v>5</v>
      </c>
      <c r="M6" s="2">
        <f t="shared" si="2"/>
        <v>6</v>
      </c>
      <c r="N6" s="40" t="s">
        <v>106</v>
      </c>
      <c r="O6" s="39">
        <f t="shared" si="0"/>
        <v>743361305</v>
      </c>
      <c r="Q6" s="2">
        <f>VLOOKUP($O$2,B:J,5,FALSE)</f>
        <v>743361305</v>
      </c>
      <c r="R6" s="2">
        <f>VLOOKUP($O$2,Table9[[#All],[شماره پرسنلی]:[شماره موبایل]],ROW(N6)-1,FALSE)</f>
        <v>743361305</v>
      </c>
    </row>
    <row r="7" spans="1:18" x14ac:dyDescent="0.25">
      <c r="A7" s="2">
        <v>6</v>
      </c>
      <c r="B7" s="2">
        <v>969306</v>
      </c>
      <c r="C7" s="2" t="s">
        <v>113</v>
      </c>
      <c r="D7" s="2" t="s">
        <v>132</v>
      </c>
      <c r="E7" s="2" t="s">
        <v>153</v>
      </c>
      <c r="F7" s="8">
        <v>958554437</v>
      </c>
      <c r="G7" s="2" t="s">
        <v>168</v>
      </c>
      <c r="H7" s="9">
        <v>48250671</v>
      </c>
      <c r="I7" s="10">
        <v>48251000</v>
      </c>
      <c r="J7" s="8">
        <v>9128873634</v>
      </c>
      <c r="L7" s="2">
        <f t="shared" si="1"/>
        <v>6</v>
      </c>
      <c r="M7" s="2">
        <f t="shared" si="2"/>
        <v>7</v>
      </c>
      <c r="N7" s="39" t="s">
        <v>107</v>
      </c>
      <c r="O7" s="39" t="str">
        <f t="shared" si="0"/>
        <v>فوق دیپلم</v>
      </c>
      <c r="Q7" s="2" t="str">
        <f>VLOOKUP($O$2,B:J,6,FALSE)</f>
        <v>فوق دیپلم</v>
      </c>
      <c r="R7" s="2" t="str">
        <f>VLOOKUP($O$2,Table9[[#All],[شماره پرسنلی]:[شماره موبایل]],ROW(N7)-1,FALSE)</f>
        <v>فوق دیپلم</v>
      </c>
    </row>
    <row r="8" spans="1:18" x14ac:dyDescent="0.25">
      <c r="A8" s="2">
        <v>7</v>
      </c>
      <c r="B8" s="2">
        <v>883159</v>
      </c>
      <c r="C8" s="2" t="s">
        <v>114</v>
      </c>
      <c r="D8" s="2" t="s">
        <v>133</v>
      </c>
      <c r="E8" s="2" t="s">
        <v>154</v>
      </c>
      <c r="F8" s="8">
        <v>712955009</v>
      </c>
      <c r="G8" s="2" t="s">
        <v>169</v>
      </c>
      <c r="H8" s="9">
        <v>50577747</v>
      </c>
      <c r="I8" s="10">
        <v>50578000</v>
      </c>
      <c r="J8" s="8">
        <v>9126259140</v>
      </c>
      <c r="L8" s="2">
        <f t="shared" si="1"/>
        <v>7</v>
      </c>
      <c r="M8" s="2">
        <f t="shared" si="2"/>
        <v>8</v>
      </c>
      <c r="N8" s="41" t="s">
        <v>172</v>
      </c>
      <c r="O8" s="39">
        <f t="shared" si="0"/>
        <v>55440764</v>
      </c>
      <c r="Q8" s="2">
        <f>VLOOKUP($O$2,B:J,7,FALSE)</f>
        <v>55440764</v>
      </c>
      <c r="R8" s="2">
        <f>VLOOKUP($O$2,Table9[[#All],[شماره پرسنلی]:[شماره موبایل]],ROW(N8)-1,FALSE)</f>
        <v>55440764</v>
      </c>
    </row>
    <row r="9" spans="1:18" x14ac:dyDescent="0.25">
      <c r="A9" s="2">
        <v>8</v>
      </c>
      <c r="B9" s="2">
        <v>891368</v>
      </c>
      <c r="C9" s="2" t="s">
        <v>115</v>
      </c>
      <c r="D9" s="2" t="s">
        <v>134</v>
      </c>
      <c r="E9" s="2" t="s">
        <v>155</v>
      </c>
      <c r="F9" s="8">
        <v>852690231</v>
      </c>
      <c r="G9" s="2" t="s">
        <v>170</v>
      </c>
      <c r="H9" s="9">
        <v>52260164</v>
      </c>
      <c r="I9" s="10">
        <v>52261000</v>
      </c>
      <c r="J9" s="8">
        <v>9123801034</v>
      </c>
      <c r="L9" s="2">
        <f t="shared" si="1"/>
        <v>8</v>
      </c>
      <c r="M9" s="2">
        <f t="shared" si="2"/>
        <v>9</v>
      </c>
      <c r="N9" s="39" t="s">
        <v>173</v>
      </c>
      <c r="O9" s="39">
        <f t="shared" si="0"/>
        <v>55441000</v>
      </c>
      <c r="Q9" s="2" t="str">
        <f>VLOOKUP($O$2,B:J,2,FALSE)</f>
        <v>پارسا</v>
      </c>
      <c r="R9" s="2">
        <f>VLOOKUP($O$2,Table9[[#All],[شماره پرسنلی]:[شماره موبایل]],ROW(N9)-1,FALSE)</f>
        <v>55441000</v>
      </c>
    </row>
    <row r="10" spans="1:18" x14ac:dyDescent="0.25">
      <c r="A10" s="2">
        <v>9</v>
      </c>
      <c r="B10" s="2">
        <v>897339</v>
      </c>
      <c r="C10" s="2" t="s">
        <v>116</v>
      </c>
      <c r="D10" s="2" t="s">
        <v>135</v>
      </c>
      <c r="E10" s="2" t="s">
        <v>156</v>
      </c>
      <c r="F10" s="8">
        <v>823675671</v>
      </c>
      <c r="G10" s="2" t="s">
        <v>171</v>
      </c>
      <c r="H10" s="9">
        <v>64298780</v>
      </c>
      <c r="I10" s="10">
        <v>64299000</v>
      </c>
      <c r="J10" s="8">
        <v>9122835053</v>
      </c>
      <c r="L10" s="2">
        <f t="shared" si="1"/>
        <v>9</v>
      </c>
      <c r="M10" s="2">
        <f t="shared" si="2"/>
        <v>10</v>
      </c>
      <c r="N10" s="40" t="s">
        <v>174</v>
      </c>
      <c r="O10" s="39">
        <f t="shared" si="0"/>
        <v>9127155839</v>
      </c>
      <c r="Q10" s="2" t="str">
        <f>VLOOKUP($O$2,B:J,2,FALSE)</f>
        <v>پارسا</v>
      </c>
      <c r="R10" s="2">
        <f>VLOOKUP($O$2,Table9[[#All],[شماره پرسنلی]:[شماره موبایل]],ROW(N10)-1,FALSE)</f>
        <v>9127155839</v>
      </c>
    </row>
    <row r="11" spans="1:18" x14ac:dyDescent="0.25">
      <c r="A11" s="2">
        <v>10</v>
      </c>
      <c r="B11" s="2">
        <v>923486</v>
      </c>
      <c r="C11" s="2" t="s">
        <v>117</v>
      </c>
      <c r="D11" s="2" t="s">
        <v>136</v>
      </c>
      <c r="E11" s="2" t="s">
        <v>157</v>
      </c>
      <c r="F11" s="8">
        <v>799872539</v>
      </c>
      <c r="G11" s="2" t="s">
        <v>168</v>
      </c>
      <c r="H11" s="9">
        <v>42328994</v>
      </c>
      <c r="I11" s="10">
        <v>42329000</v>
      </c>
      <c r="J11" s="8">
        <v>9122286351</v>
      </c>
    </row>
    <row r="12" spans="1:18" x14ac:dyDescent="0.25">
      <c r="A12" s="2">
        <v>11</v>
      </c>
      <c r="B12" s="2">
        <v>812141</v>
      </c>
      <c r="C12" s="2" t="s">
        <v>118</v>
      </c>
      <c r="D12" s="2" t="s">
        <v>137</v>
      </c>
      <c r="E12" s="2" t="s">
        <v>158</v>
      </c>
      <c r="F12" s="8">
        <v>777022444</v>
      </c>
      <c r="G12" s="2" t="s">
        <v>168</v>
      </c>
      <c r="H12" s="9">
        <v>46906812</v>
      </c>
      <c r="I12" s="10">
        <v>46907000</v>
      </c>
      <c r="J12" s="8">
        <v>9128754948</v>
      </c>
      <c r="M12" s="2">
        <f>ROW(N3)-1</f>
        <v>2</v>
      </c>
      <c r="N12" s="2">
        <f>ROW(N3)-1</f>
        <v>2</v>
      </c>
    </row>
    <row r="13" spans="1:18" x14ac:dyDescent="0.25">
      <c r="A13" s="2">
        <v>12</v>
      </c>
      <c r="B13" s="2">
        <v>861813</v>
      </c>
      <c r="C13" s="2" t="s">
        <v>119</v>
      </c>
      <c r="D13" s="2" t="s">
        <v>138</v>
      </c>
      <c r="E13" s="2" t="s">
        <v>159</v>
      </c>
      <c r="F13" s="8">
        <v>966120523</v>
      </c>
      <c r="G13" s="2" t="s">
        <v>169</v>
      </c>
      <c r="H13" s="9">
        <v>64847293</v>
      </c>
      <c r="I13" s="10">
        <v>64848000</v>
      </c>
      <c r="J13" s="8">
        <v>9121621187</v>
      </c>
      <c r="M13" s="2">
        <f t="shared" ref="M13:M15" si="3">ROW(N4)-1</f>
        <v>3</v>
      </c>
      <c r="O13" s="2">
        <f>ROW(C2)</f>
        <v>2</v>
      </c>
    </row>
    <row r="14" spans="1:18" x14ac:dyDescent="0.25">
      <c r="A14" s="2">
        <v>13</v>
      </c>
      <c r="B14" s="2">
        <v>948992</v>
      </c>
      <c r="C14" s="2" t="s">
        <v>120</v>
      </c>
      <c r="D14" s="2" t="s">
        <v>139</v>
      </c>
      <c r="E14" s="2" t="s">
        <v>160</v>
      </c>
      <c r="F14" s="8">
        <v>703780766</v>
      </c>
      <c r="G14" s="2" t="s">
        <v>170</v>
      </c>
      <c r="H14" s="9">
        <v>43031591</v>
      </c>
      <c r="I14" s="10">
        <v>43032000</v>
      </c>
      <c r="J14" s="8">
        <v>9123212106</v>
      </c>
      <c r="M14" s="2">
        <f t="shared" si="3"/>
        <v>4</v>
      </c>
    </row>
    <row r="15" spans="1:18" x14ac:dyDescent="0.25">
      <c r="A15" s="2">
        <v>14</v>
      </c>
      <c r="B15" s="2">
        <v>895499</v>
      </c>
      <c r="C15" s="2" t="s">
        <v>121</v>
      </c>
      <c r="D15" s="2" t="s">
        <v>140</v>
      </c>
      <c r="E15" s="2" t="s">
        <v>161</v>
      </c>
      <c r="F15" s="8">
        <v>927977507</v>
      </c>
      <c r="G15" s="2" t="s">
        <v>171</v>
      </c>
      <c r="H15" s="9">
        <v>57122486</v>
      </c>
      <c r="I15" s="10">
        <v>57123000</v>
      </c>
      <c r="J15" s="8">
        <v>9127108432</v>
      </c>
      <c r="M15" s="2">
        <f t="shared" si="3"/>
        <v>5</v>
      </c>
      <c r="N15" s="39" t="s">
        <v>103</v>
      </c>
      <c r="O15" s="2" t="str">
        <f>VLOOKUP($O$2,B:J,2,FALSE)</f>
        <v>پارسا</v>
      </c>
    </row>
    <row r="16" spans="1:18" x14ac:dyDescent="0.25">
      <c r="A16" s="2">
        <v>15</v>
      </c>
      <c r="B16" s="2">
        <v>871094</v>
      </c>
      <c r="C16" s="2" t="s">
        <v>122</v>
      </c>
      <c r="D16" s="2" t="s">
        <v>141</v>
      </c>
      <c r="E16" s="2" t="s">
        <v>162</v>
      </c>
      <c r="F16" s="8">
        <v>865760143</v>
      </c>
      <c r="G16" s="2" t="s">
        <v>168</v>
      </c>
      <c r="H16" s="9">
        <v>63753095</v>
      </c>
      <c r="I16" s="10">
        <v>63754000</v>
      </c>
      <c r="J16" s="8">
        <v>9121726952</v>
      </c>
      <c r="N16" s="39" t="s">
        <v>104</v>
      </c>
      <c r="O16" s="2" t="str">
        <f>VLOOKUP($O$2,B:J,2,FALSE)</f>
        <v>پارسا</v>
      </c>
    </row>
    <row r="17" spans="1:15" x14ac:dyDescent="0.25">
      <c r="A17" s="2">
        <v>16</v>
      </c>
      <c r="B17" s="2">
        <v>824130</v>
      </c>
      <c r="C17" s="2" t="s">
        <v>123</v>
      </c>
      <c r="D17" s="2" t="s">
        <v>142</v>
      </c>
      <c r="E17" s="2" t="s">
        <v>163</v>
      </c>
      <c r="F17" s="8">
        <v>536998346</v>
      </c>
      <c r="G17" s="2" t="s">
        <v>168</v>
      </c>
      <c r="H17" s="9">
        <v>62631984</v>
      </c>
      <c r="I17" s="10">
        <v>62632000</v>
      </c>
      <c r="J17" s="8">
        <v>9121998976</v>
      </c>
      <c r="N17" s="39" t="s">
        <v>105</v>
      </c>
      <c r="O17" s="2" t="str">
        <f>VLOOKUP($O$2,B:J,2,FALSE)</f>
        <v>پارسا</v>
      </c>
    </row>
    <row r="18" spans="1:15" x14ac:dyDescent="0.25">
      <c r="A18" s="2">
        <v>17</v>
      </c>
      <c r="B18" s="2">
        <v>962128</v>
      </c>
      <c r="C18" s="2" t="s">
        <v>124</v>
      </c>
      <c r="D18" s="2" t="s">
        <v>143</v>
      </c>
      <c r="E18" s="2" t="s">
        <v>164</v>
      </c>
      <c r="F18" s="8">
        <v>772644331</v>
      </c>
      <c r="G18" s="2" t="s">
        <v>169</v>
      </c>
      <c r="H18" s="9">
        <v>57241039</v>
      </c>
      <c r="I18" s="10">
        <v>57242000</v>
      </c>
      <c r="J18" s="8">
        <v>9128878610</v>
      </c>
    </row>
    <row r="19" spans="1:15" x14ac:dyDescent="0.25">
      <c r="A19" s="2">
        <v>18</v>
      </c>
      <c r="B19" s="2">
        <v>833413</v>
      </c>
      <c r="C19" s="2" t="s">
        <v>125</v>
      </c>
      <c r="D19" s="2" t="s">
        <v>144</v>
      </c>
      <c r="E19" s="2" t="s">
        <v>165</v>
      </c>
      <c r="F19" s="8">
        <v>763359088</v>
      </c>
      <c r="G19" s="2" t="s">
        <v>170</v>
      </c>
      <c r="H19" s="9">
        <v>47010577</v>
      </c>
      <c r="I19" s="10">
        <v>47011000</v>
      </c>
      <c r="J19" s="8">
        <v>9128955341</v>
      </c>
    </row>
    <row r="20" spans="1:15" x14ac:dyDescent="0.25">
      <c r="A20" s="2">
        <v>19</v>
      </c>
      <c r="B20" s="2">
        <v>844835</v>
      </c>
      <c r="C20" s="2" t="s">
        <v>129</v>
      </c>
      <c r="D20" s="2" t="s">
        <v>145</v>
      </c>
      <c r="E20" s="2" t="s">
        <v>166</v>
      </c>
      <c r="F20" s="8">
        <v>743361305</v>
      </c>
      <c r="G20" s="2" t="s">
        <v>171</v>
      </c>
      <c r="H20" s="9">
        <v>55440764</v>
      </c>
      <c r="I20" s="10">
        <v>55441000</v>
      </c>
      <c r="J20" s="8">
        <v>9127155839</v>
      </c>
    </row>
    <row r="21" spans="1:15" x14ac:dyDescent="0.25">
      <c r="A21" s="2">
        <v>20</v>
      </c>
      <c r="B21" s="2">
        <v>960232</v>
      </c>
      <c r="C21" s="2" t="s">
        <v>146</v>
      </c>
      <c r="D21" s="2" t="s">
        <v>147</v>
      </c>
      <c r="E21" s="2" t="s">
        <v>167</v>
      </c>
      <c r="F21" s="8">
        <v>763740594</v>
      </c>
      <c r="G21" s="2" t="s">
        <v>168</v>
      </c>
      <c r="H21" s="9">
        <v>60847610</v>
      </c>
      <c r="I21" s="10">
        <v>60848000</v>
      </c>
      <c r="J21" s="8">
        <v>9123648580</v>
      </c>
    </row>
  </sheetData>
  <dataValidations count="1">
    <dataValidation type="list" allowBlank="1" showInputMessage="1" showErrorMessage="1" sqref="O2" xr:uid="{30C16ACB-D136-4E93-A1DC-5B25224E3974}">
      <formula1>$B$2:$B$21</formula1>
    </dataValidation>
  </dataValidations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E08FC-4972-4EE4-AA89-4E23E43FB37A}">
  <sheetPr>
    <tabColor rgb="FF00B050"/>
  </sheetPr>
  <dimension ref="A1:S24"/>
  <sheetViews>
    <sheetView rightToLeft="1" topLeftCell="H1" zoomScale="115" zoomScaleNormal="115" workbookViewId="0">
      <selection activeCell="S2" sqref="S2"/>
    </sheetView>
  </sheetViews>
  <sheetFormatPr defaultRowHeight="15" x14ac:dyDescent="0.25"/>
  <cols>
    <col min="1" max="1" width="9.140625" style="2"/>
    <col min="2" max="2" width="12.28515625" style="2" customWidth="1"/>
    <col min="3" max="3" width="9.140625" style="2"/>
    <col min="4" max="4" width="11.140625" style="2" customWidth="1"/>
    <col min="5" max="7" width="9.140625" style="2"/>
    <col min="8" max="8" width="18.140625" style="7" customWidth="1"/>
    <col min="9" max="9" width="11.28515625" style="2" bestFit="1" customWidth="1"/>
    <col min="10" max="10" width="18.85546875" style="9" customWidth="1"/>
    <col min="11" max="11" width="12.7109375" style="2" bestFit="1" customWidth="1"/>
    <col min="12" max="12" width="13.42578125" style="7" bestFit="1" customWidth="1"/>
    <col min="13" max="13" width="9.140625" style="2"/>
    <col min="14" max="14" width="16.5703125" style="2" bestFit="1" customWidth="1"/>
    <col min="15" max="15" width="14.42578125" style="2" bestFit="1" customWidth="1"/>
    <col min="16" max="16" width="16.140625" style="2" customWidth="1"/>
    <col min="17" max="16384" width="9.140625" style="2"/>
  </cols>
  <sheetData>
    <row r="1" spans="1:19" x14ac:dyDescent="0.25">
      <c r="A1" s="56" t="s">
        <v>0</v>
      </c>
      <c r="B1" s="57" t="s">
        <v>188</v>
      </c>
      <c r="C1" s="57" t="s">
        <v>103</v>
      </c>
      <c r="D1" s="57" t="s">
        <v>104</v>
      </c>
      <c r="E1" s="57" t="s">
        <v>105</v>
      </c>
      <c r="F1" s="57" t="s">
        <v>337</v>
      </c>
      <c r="G1" s="57" t="s">
        <v>212</v>
      </c>
      <c r="H1" s="58" t="s">
        <v>106</v>
      </c>
      <c r="I1" s="57" t="s">
        <v>107</v>
      </c>
      <c r="J1" s="59" t="s">
        <v>172</v>
      </c>
      <c r="K1" s="57" t="s">
        <v>173</v>
      </c>
      <c r="L1" s="58" t="s">
        <v>174</v>
      </c>
    </row>
    <row r="2" spans="1:19" x14ac:dyDescent="0.25">
      <c r="A2" s="46">
        <v>1</v>
      </c>
      <c r="B2" s="47">
        <v>832660</v>
      </c>
      <c r="C2" s="47" t="s">
        <v>108</v>
      </c>
      <c r="D2" s="47" t="s">
        <v>126</v>
      </c>
      <c r="E2" s="47" t="s">
        <v>148</v>
      </c>
      <c r="F2" s="47"/>
      <c r="G2" s="47"/>
      <c r="H2" s="48">
        <v>844479782</v>
      </c>
      <c r="I2" s="47" t="s">
        <v>168</v>
      </c>
      <c r="J2" s="49">
        <v>39143969</v>
      </c>
      <c r="K2" s="50">
        <f>CEILING(J2,1000)</f>
        <v>39144000</v>
      </c>
      <c r="L2" s="48">
        <v>9125391148</v>
      </c>
      <c r="N2" s="2" t="s">
        <v>188</v>
      </c>
      <c r="O2" s="2">
        <v>861813</v>
      </c>
      <c r="P2" s="2" t="str">
        <f>VLOOKUP(O2,hokmkar[[#All],[شماره پرسنلی]:[شماره موبایل]],COLUMN(I1)-1,FALSE)</f>
        <v>دیپلم</v>
      </c>
      <c r="S2" s="2" t="str">
        <f>VLOOKUP(B2,hokmkar[[#All],[شماره پرسنلی]:[شماره موبایل]],COLUMN(I1)-1,FALSE)</f>
        <v>کارشناسی</v>
      </c>
    </row>
    <row r="3" spans="1:19" x14ac:dyDescent="0.25">
      <c r="A3" s="51">
        <v>2</v>
      </c>
      <c r="B3" s="52">
        <v>814950</v>
      </c>
      <c r="C3" s="52" t="s">
        <v>109</v>
      </c>
      <c r="D3" s="52" t="s">
        <v>127</v>
      </c>
      <c r="E3" s="52" t="s">
        <v>149</v>
      </c>
      <c r="F3" s="52"/>
      <c r="G3" s="52"/>
      <c r="H3" s="53">
        <v>678260057</v>
      </c>
      <c r="I3" s="52" t="s">
        <v>169</v>
      </c>
      <c r="J3" s="54">
        <v>64458495</v>
      </c>
      <c r="K3" s="55">
        <f t="shared" ref="K3:K21" si="0">CEILING(J3,1000)</f>
        <v>64459000</v>
      </c>
      <c r="L3" s="53">
        <v>9124748001</v>
      </c>
      <c r="N3" s="2" t="s">
        <v>172</v>
      </c>
      <c r="O3" s="9">
        <f>VLOOKUP(O2,$B$2:$L$24,COLUMN(J1)-1,FALSE)</f>
        <v>40350346</v>
      </c>
      <c r="P3" s="2">
        <f>VLOOKUP(O2,hokmkar[[#All],[شماره پرسنلی]:[شماره موبایل]],6,FALSE)</f>
        <v>0</v>
      </c>
      <c r="S3" s="2" t="str">
        <f>VLOOKUP(B3,hokmkar[[#All],[شماره پرسنلی]:[شماره موبایل]],COLUMN(I2)-1,FALSE)</f>
        <v>دیپلم</v>
      </c>
    </row>
    <row r="4" spans="1:19" x14ac:dyDescent="0.25">
      <c r="A4" s="46">
        <v>3</v>
      </c>
      <c r="B4" s="47">
        <v>936292</v>
      </c>
      <c r="C4" s="47" t="s">
        <v>110</v>
      </c>
      <c r="D4" s="47" t="s">
        <v>128</v>
      </c>
      <c r="E4" s="47" t="s">
        <v>150</v>
      </c>
      <c r="F4" s="47"/>
      <c r="G4" s="47"/>
      <c r="H4" s="48">
        <v>810013362</v>
      </c>
      <c r="I4" s="47" t="s">
        <v>170</v>
      </c>
      <c r="J4" s="49">
        <v>56184146</v>
      </c>
      <c r="K4" s="50">
        <f t="shared" si="0"/>
        <v>56185000</v>
      </c>
      <c r="L4" s="48">
        <v>9122240224</v>
      </c>
      <c r="N4" s="2" t="s">
        <v>172</v>
      </c>
      <c r="O4" s="9">
        <f>VLOOKUP(O2,$B$2:$L$24,MATCH(N4,B1:L1,0),FALSE)</f>
        <v>40350346</v>
      </c>
      <c r="P4" s="2" t="str">
        <f>VLOOKUP(O2,hokmkar[[#All],[شماره پرسنلی]:[شماره موبایل]],MATCH(hokmkar[[#Headers],[تحصیلات]],hokmkar[#Headers],0)-1,FALSE)</f>
        <v>دیپلم</v>
      </c>
      <c r="S4" s="2" t="str">
        <f>VLOOKUP(B4,hokmkar[[#All],[شماره پرسنلی]:[شماره موبایل]],COLUMN(I3)-1,FALSE)</f>
        <v>کارشناسی ارشد</v>
      </c>
    </row>
    <row r="5" spans="1:19" x14ac:dyDescent="0.25">
      <c r="A5" s="51">
        <v>4</v>
      </c>
      <c r="B5" s="52">
        <v>929308</v>
      </c>
      <c r="C5" s="52" t="s">
        <v>111</v>
      </c>
      <c r="D5" s="52" t="s">
        <v>130</v>
      </c>
      <c r="E5" s="52" t="s">
        <v>151</v>
      </c>
      <c r="F5" s="52"/>
      <c r="G5" s="52"/>
      <c r="H5" s="53">
        <v>597385047</v>
      </c>
      <c r="I5" s="52" t="s">
        <v>171</v>
      </c>
      <c r="J5" s="54">
        <v>51240762</v>
      </c>
      <c r="K5" s="55">
        <f t="shared" si="0"/>
        <v>51241000</v>
      </c>
      <c r="L5" s="53">
        <v>9127092957</v>
      </c>
      <c r="O5" s="9">
        <f>VLOOKUP(O2,B:L,MATCH('vlookup+column+match'!$J$1,'vlookup+column+match'!$B$1:$L$1,0),FALSE)</f>
        <v>40350346</v>
      </c>
      <c r="S5" s="2" t="str">
        <f>VLOOKUP(B5,hokmkar[[#All],[شماره پرسنلی]:[شماره موبایل]],COLUMN(I4)-1,FALSE)</f>
        <v>فوق دیپلم</v>
      </c>
    </row>
    <row r="6" spans="1:19" x14ac:dyDescent="0.25">
      <c r="A6" s="46">
        <v>5</v>
      </c>
      <c r="B6" s="47">
        <v>966583</v>
      </c>
      <c r="C6" s="47" t="s">
        <v>112</v>
      </c>
      <c r="D6" s="47" t="s">
        <v>131</v>
      </c>
      <c r="E6" s="47" t="s">
        <v>152</v>
      </c>
      <c r="F6" s="47"/>
      <c r="G6" s="47"/>
      <c r="H6" s="48">
        <v>593056842</v>
      </c>
      <c r="I6" s="47" t="s">
        <v>168</v>
      </c>
      <c r="J6" s="49">
        <v>60600690</v>
      </c>
      <c r="K6" s="50">
        <f t="shared" si="0"/>
        <v>60601000</v>
      </c>
      <c r="L6" s="48">
        <v>9123072657</v>
      </c>
      <c r="O6" s="9">
        <f>VLOOKUP(O2,B:L,COLUMN('vlookup+column+match'!$J$1)-1,FALSE)</f>
        <v>40350346</v>
      </c>
      <c r="S6" s="2" t="str">
        <f>VLOOKUP(B6,hokmkar[[#All],[شماره پرسنلی]:[شماره موبایل]],COLUMN(I5)-1,FALSE)</f>
        <v>کارشناسی</v>
      </c>
    </row>
    <row r="7" spans="1:19" x14ac:dyDescent="0.25">
      <c r="A7" s="51">
        <v>6</v>
      </c>
      <c r="B7" s="52">
        <v>969306</v>
      </c>
      <c r="C7" s="52" t="s">
        <v>113</v>
      </c>
      <c r="D7" s="52" t="s">
        <v>132</v>
      </c>
      <c r="E7" s="52" t="s">
        <v>153</v>
      </c>
      <c r="F7" s="52"/>
      <c r="G7" s="52"/>
      <c r="H7" s="53">
        <v>495377344</v>
      </c>
      <c r="I7" s="52" t="s">
        <v>168</v>
      </c>
      <c r="J7" s="54">
        <v>43749862</v>
      </c>
      <c r="K7" s="55">
        <f t="shared" si="0"/>
        <v>43750000</v>
      </c>
      <c r="L7" s="53">
        <v>9128025816</v>
      </c>
      <c r="N7" s="2" t="s">
        <v>331</v>
      </c>
      <c r="O7" s="9">
        <f>VLOOKUP(O2,$B$2:$L$24,7,FALSE)</f>
        <v>643810063</v>
      </c>
      <c r="S7" s="2" t="str">
        <f>VLOOKUP(B7,hokmkar[[#All],[شماره پرسنلی]:[شماره موبایل]],COLUMN(I6)-1,FALSE)</f>
        <v>کارشناسی</v>
      </c>
    </row>
    <row r="8" spans="1:19" x14ac:dyDescent="0.25">
      <c r="A8" s="46">
        <v>7</v>
      </c>
      <c r="B8" s="47">
        <v>883159</v>
      </c>
      <c r="C8" s="47" t="s">
        <v>114</v>
      </c>
      <c r="D8" s="47" t="s">
        <v>133</v>
      </c>
      <c r="E8" s="47" t="s">
        <v>154</v>
      </c>
      <c r="F8" s="47"/>
      <c r="G8" s="47"/>
      <c r="H8" s="48">
        <v>454459981</v>
      </c>
      <c r="I8" s="47" t="s">
        <v>169</v>
      </c>
      <c r="J8" s="49">
        <v>51133619</v>
      </c>
      <c r="K8" s="50">
        <f t="shared" si="0"/>
        <v>51134000</v>
      </c>
      <c r="L8" s="48">
        <v>9127821391</v>
      </c>
      <c r="S8" s="2" t="str">
        <f>VLOOKUP(B8,hokmkar[[#All],[شماره پرسنلی]:[شماره موبایل]],COLUMN(I7)-1,FALSE)</f>
        <v>دیپلم</v>
      </c>
    </row>
    <row r="9" spans="1:19" x14ac:dyDescent="0.25">
      <c r="A9" s="51">
        <v>8</v>
      </c>
      <c r="B9" s="52">
        <v>891368</v>
      </c>
      <c r="C9" s="52" t="s">
        <v>115</v>
      </c>
      <c r="D9" s="52" t="s">
        <v>134</v>
      </c>
      <c r="E9" s="52" t="s">
        <v>155</v>
      </c>
      <c r="F9" s="52"/>
      <c r="G9" s="52"/>
      <c r="H9" s="53">
        <v>724700357</v>
      </c>
      <c r="I9" s="52" t="s">
        <v>170</v>
      </c>
      <c r="J9" s="54">
        <v>61749199</v>
      </c>
      <c r="K9" s="55">
        <f t="shared" si="0"/>
        <v>61750000</v>
      </c>
      <c r="L9" s="53">
        <v>9128158909</v>
      </c>
      <c r="N9" s="2">
        <f>ROW(H8)</f>
        <v>8</v>
      </c>
      <c r="O9" s="2">
        <f>MATCH(N4,B1:L1,0)</f>
        <v>9</v>
      </c>
    </row>
    <row r="10" spans="1:19" x14ac:dyDescent="0.25">
      <c r="A10" s="46">
        <v>9</v>
      </c>
      <c r="B10" s="47">
        <v>897339</v>
      </c>
      <c r="C10" s="47" t="s">
        <v>116</v>
      </c>
      <c r="D10" s="47" t="s">
        <v>135</v>
      </c>
      <c r="E10" s="47" t="s">
        <v>156</v>
      </c>
      <c r="F10" s="47"/>
      <c r="G10" s="47"/>
      <c r="H10" s="48">
        <v>695655784</v>
      </c>
      <c r="I10" s="47" t="s">
        <v>171</v>
      </c>
      <c r="J10" s="49">
        <v>43370229</v>
      </c>
      <c r="K10" s="50">
        <f t="shared" si="0"/>
        <v>43371000</v>
      </c>
      <c r="L10" s="48">
        <v>9128950691</v>
      </c>
      <c r="N10" s="2">
        <f>COLUMN(I4)</f>
        <v>9</v>
      </c>
      <c r="O10" s="2">
        <f>MATCH(hokmkar[[#Headers],[شماره پرسنلی]],hokmkar[#Headers],0)</f>
        <v>2</v>
      </c>
    </row>
    <row r="11" spans="1:19" x14ac:dyDescent="0.25">
      <c r="A11" s="51">
        <v>10</v>
      </c>
      <c r="B11" s="52">
        <v>923486</v>
      </c>
      <c r="C11" s="52" t="s">
        <v>117</v>
      </c>
      <c r="D11" s="52" t="s">
        <v>136</v>
      </c>
      <c r="E11" s="52" t="s">
        <v>157</v>
      </c>
      <c r="F11" s="52"/>
      <c r="G11" s="52"/>
      <c r="H11" s="53">
        <v>891602145</v>
      </c>
      <c r="I11" s="52" t="s">
        <v>168</v>
      </c>
      <c r="J11" s="54">
        <v>36197476</v>
      </c>
      <c r="K11" s="55">
        <f t="shared" si="0"/>
        <v>36198000</v>
      </c>
      <c r="L11" s="53">
        <v>9126742537</v>
      </c>
      <c r="N11" s="2">
        <f>COLUMN(I1)-1</f>
        <v>8</v>
      </c>
      <c r="O11" s="2">
        <f>COLUMN(hokmkar[[#Headers],[شماره پرسنلی]])</f>
        <v>2</v>
      </c>
    </row>
    <row r="12" spans="1:19" x14ac:dyDescent="0.25">
      <c r="A12" s="46">
        <v>11</v>
      </c>
      <c r="B12" s="47">
        <v>812141</v>
      </c>
      <c r="C12" s="47" t="s">
        <v>118</v>
      </c>
      <c r="D12" s="47" t="s">
        <v>137</v>
      </c>
      <c r="E12" s="47" t="s">
        <v>158</v>
      </c>
      <c r="F12" s="47"/>
      <c r="G12" s="47"/>
      <c r="H12" s="48">
        <v>706437136</v>
      </c>
      <c r="I12" s="47" t="s">
        <v>168</v>
      </c>
      <c r="J12" s="49">
        <v>59142682</v>
      </c>
      <c r="K12" s="50">
        <f t="shared" si="0"/>
        <v>59143000</v>
      </c>
      <c r="L12" s="48">
        <v>9124766844</v>
      </c>
    </row>
    <row r="13" spans="1:19" x14ac:dyDescent="0.25">
      <c r="A13" s="51">
        <v>12</v>
      </c>
      <c r="B13" s="52">
        <v>861813</v>
      </c>
      <c r="C13" s="52" t="s">
        <v>119</v>
      </c>
      <c r="D13" s="52" t="s">
        <v>138</v>
      </c>
      <c r="E13" s="52" t="s">
        <v>159</v>
      </c>
      <c r="F13" s="52"/>
      <c r="G13" s="52"/>
      <c r="H13" s="53">
        <v>643810063</v>
      </c>
      <c r="I13" s="52" t="s">
        <v>169</v>
      </c>
      <c r="J13" s="54">
        <v>40350346</v>
      </c>
      <c r="K13" s="55">
        <f t="shared" si="0"/>
        <v>40351000</v>
      </c>
      <c r="L13" s="53">
        <v>9123431535</v>
      </c>
      <c r="O13" s="10">
        <f>COLUMN(J1)-1</f>
        <v>9</v>
      </c>
    </row>
    <row r="14" spans="1:19" x14ac:dyDescent="0.25">
      <c r="A14" s="46">
        <v>13</v>
      </c>
      <c r="B14" s="47">
        <v>948992</v>
      </c>
      <c r="C14" s="47" t="s">
        <v>120</v>
      </c>
      <c r="D14" s="47" t="s">
        <v>139</v>
      </c>
      <c r="E14" s="47" t="s">
        <v>160</v>
      </c>
      <c r="F14" s="47"/>
      <c r="G14" s="47"/>
      <c r="H14" s="48">
        <v>610913592</v>
      </c>
      <c r="I14" s="47" t="s">
        <v>170</v>
      </c>
      <c r="J14" s="49">
        <v>54201004</v>
      </c>
      <c r="K14" s="50">
        <f t="shared" si="0"/>
        <v>54202000</v>
      </c>
      <c r="L14" s="48">
        <v>9125014630</v>
      </c>
    </row>
    <row r="15" spans="1:19" x14ac:dyDescent="0.25">
      <c r="A15" s="51">
        <v>14</v>
      </c>
      <c r="B15" s="52">
        <v>895499</v>
      </c>
      <c r="C15" s="52" t="s">
        <v>121</v>
      </c>
      <c r="D15" s="52" t="s">
        <v>140</v>
      </c>
      <c r="E15" s="52" t="s">
        <v>161</v>
      </c>
      <c r="F15" s="52"/>
      <c r="G15" s="52"/>
      <c r="H15" s="53">
        <v>779635122</v>
      </c>
      <c r="I15" s="52" t="s">
        <v>171</v>
      </c>
      <c r="J15" s="54">
        <v>42336400</v>
      </c>
      <c r="K15" s="55">
        <f t="shared" si="0"/>
        <v>42337000</v>
      </c>
      <c r="L15" s="53">
        <v>9122550112</v>
      </c>
    </row>
    <row r="16" spans="1:19" x14ac:dyDescent="0.25">
      <c r="A16" s="46">
        <v>15</v>
      </c>
      <c r="B16" s="47">
        <v>871094</v>
      </c>
      <c r="C16" s="47" t="s">
        <v>122</v>
      </c>
      <c r="D16" s="47" t="s">
        <v>141</v>
      </c>
      <c r="E16" s="47" t="s">
        <v>162</v>
      </c>
      <c r="F16" s="47"/>
      <c r="G16" s="47"/>
      <c r="H16" s="48">
        <v>612267757</v>
      </c>
      <c r="I16" s="47" t="s">
        <v>168</v>
      </c>
      <c r="J16" s="49">
        <v>44147102</v>
      </c>
      <c r="K16" s="50">
        <f t="shared" si="0"/>
        <v>44148000</v>
      </c>
      <c r="L16" s="48">
        <v>9123878353</v>
      </c>
      <c r="O16" s="2">
        <f>MATCH(hokmkar[[#Headers],[تحصیلات]],hokmkar[#Headers],0)-1</f>
        <v>8</v>
      </c>
    </row>
    <row r="17" spans="1:12" x14ac:dyDescent="0.25">
      <c r="A17" s="51">
        <v>16</v>
      </c>
      <c r="B17" s="52">
        <v>824130</v>
      </c>
      <c r="C17" s="52" t="s">
        <v>123</v>
      </c>
      <c r="D17" s="52" t="s">
        <v>142</v>
      </c>
      <c r="E17" s="52" t="s">
        <v>163</v>
      </c>
      <c r="F17" s="52"/>
      <c r="G17" s="52"/>
      <c r="H17" s="53">
        <v>454168377</v>
      </c>
      <c r="I17" s="52" t="s">
        <v>168</v>
      </c>
      <c r="J17" s="54">
        <v>44763750</v>
      </c>
      <c r="K17" s="55">
        <f t="shared" si="0"/>
        <v>44764000</v>
      </c>
      <c r="L17" s="53">
        <v>9127374217</v>
      </c>
    </row>
    <row r="18" spans="1:12" x14ac:dyDescent="0.25">
      <c r="A18" s="46">
        <v>17</v>
      </c>
      <c r="B18" s="47">
        <v>962128</v>
      </c>
      <c r="C18" s="47" t="s">
        <v>124</v>
      </c>
      <c r="D18" s="47" t="s">
        <v>143</v>
      </c>
      <c r="E18" s="47" t="s">
        <v>164</v>
      </c>
      <c r="F18" s="47"/>
      <c r="G18" s="47"/>
      <c r="H18" s="48">
        <v>988063210</v>
      </c>
      <c r="I18" s="47" t="s">
        <v>169</v>
      </c>
      <c r="J18" s="49">
        <v>64032098</v>
      </c>
      <c r="K18" s="50">
        <f t="shared" si="0"/>
        <v>64033000</v>
      </c>
      <c r="L18" s="48">
        <v>9125321130</v>
      </c>
    </row>
    <row r="19" spans="1:12" x14ac:dyDescent="0.25">
      <c r="A19" s="51">
        <v>18</v>
      </c>
      <c r="B19" s="52">
        <v>833413</v>
      </c>
      <c r="C19" s="52" t="s">
        <v>125</v>
      </c>
      <c r="D19" s="52" t="s">
        <v>144</v>
      </c>
      <c r="E19" s="52" t="s">
        <v>165</v>
      </c>
      <c r="F19" s="52"/>
      <c r="G19" s="52"/>
      <c r="H19" s="53">
        <v>584092153</v>
      </c>
      <c r="I19" s="52" t="s">
        <v>170</v>
      </c>
      <c r="J19" s="54">
        <v>62066536</v>
      </c>
      <c r="K19" s="55">
        <f t="shared" si="0"/>
        <v>62067000</v>
      </c>
      <c r="L19" s="53">
        <v>9126396917</v>
      </c>
    </row>
    <row r="20" spans="1:12" x14ac:dyDescent="0.25">
      <c r="A20" s="46">
        <v>19</v>
      </c>
      <c r="B20" s="47">
        <v>844835</v>
      </c>
      <c r="C20" s="47" t="s">
        <v>129</v>
      </c>
      <c r="D20" s="47" t="s">
        <v>145</v>
      </c>
      <c r="E20" s="47" t="s">
        <v>166</v>
      </c>
      <c r="F20" s="47"/>
      <c r="G20" s="47"/>
      <c r="H20" s="48">
        <v>834159624</v>
      </c>
      <c r="I20" s="47" t="s">
        <v>171</v>
      </c>
      <c r="J20" s="49">
        <v>40858379</v>
      </c>
      <c r="K20" s="50">
        <f t="shared" si="0"/>
        <v>40859000</v>
      </c>
      <c r="L20" s="48">
        <v>9122007719</v>
      </c>
    </row>
    <row r="21" spans="1:12" x14ac:dyDescent="0.25">
      <c r="A21" s="51">
        <v>20</v>
      </c>
      <c r="B21" s="52">
        <v>960232</v>
      </c>
      <c r="C21" s="52" t="s">
        <v>146</v>
      </c>
      <c r="D21" s="52" t="s">
        <v>147</v>
      </c>
      <c r="E21" s="52" t="s">
        <v>167</v>
      </c>
      <c r="F21" s="52"/>
      <c r="G21" s="52"/>
      <c r="H21" s="53">
        <v>892797270</v>
      </c>
      <c r="I21" s="52" t="s">
        <v>168</v>
      </c>
      <c r="J21" s="54">
        <v>60016457</v>
      </c>
      <c r="K21" s="55">
        <f t="shared" si="0"/>
        <v>60017000</v>
      </c>
      <c r="L21" s="53">
        <v>9128063766</v>
      </c>
    </row>
    <row r="22" spans="1:12" x14ac:dyDescent="0.25">
      <c r="A22" s="46">
        <v>21</v>
      </c>
      <c r="B22" s="47"/>
      <c r="C22" s="47"/>
      <c r="D22" s="47"/>
      <c r="E22" s="47"/>
      <c r="F22" s="47"/>
      <c r="G22" s="47"/>
      <c r="H22" s="48"/>
      <c r="I22" s="47"/>
      <c r="J22" s="49"/>
      <c r="K22" s="50">
        <f>CEILING(J22,1000)</f>
        <v>0</v>
      </c>
      <c r="L22" s="48"/>
    </row>
    <row r="23" spans="1:12" x14ac:dyDescent="0.25">
      <c r="A23" s="60">
        <v>22</v>
      </c>
      <c r="B23" s="47"/>
      <c r="C23" s="47"/>
      <c r="D23" s="47"/>
      <c r="E23" s="47"/>
      <c r="F23" s="47"/>
      <c r="G23" s="47"/>
      <c r="H23" s="48"/>
      <c r="I23" s="47"/>
      <c r="J23" s="49"/>
      <c r="K23" s="50">
        <f>CEILING(J23,1000)</f>
        <v>0</v>
      </c>
      <c r="L23" s="48"/>
    </row>
    <row r="24" spans="1:12" x14ac:dyDescent="0.25">
      <c r="A24" s="60">
        <v>23</v>
      </c>
      <c r="B24" s="47"/>
      <c r="C24" s="47"/>
      <c r="D24" s="47"/>
      <c r="E24" s="47"/>
      <c r="F24" s="47"/>
      <c r="G24" s="47"/>
      <c r="H24" s="48"/>
      <c r="I24" s="47"/>
      <c r="J24" s="49"/>
      <c r="K24" s="50">
        <f>CEILING(J24,1000)</f>
        <v>0</v>
      </c>
      <c r="L24" s="48"/>
    </row>
  </sheetData>
  <phoneticPr fontId="10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21AAE-3155-455B-BAEC-9F0631816397}">
  <dimension ref="A1:C22"/>
  <sheetViews>
    <sheetView rightToLeft="1" workbookViewId="0">
      <selection activeCell="C2" sqref="C2"/>
    </sheetView>
  </sheetViews>
  <sheetFormatPr defaultRowHeight="15" x14ac:dyDescent="0.25"/>
  <cols>
    <col min="1" max="2" width="9.140625" style="2"/>
    <col min="3" max="3" width="19.42578125" style="2" customWidth="1"/>
    <col min="4" max="16384" width="9.140625" style="2"/>
  </cols>
  <sheetData>
    <row r="1" spans="1:3" x14ac:dyDescent="0.25">
      <c r="A1" s="2" t="s">
        <v>0</v>
      </c>
      <c r="B1" s="2" t="s">
        <v>103</v>
      </c>
      <c r="C1" s="2" t="s">
        <v>104</v>
      </c>
    </row>
    <row r="2" spans="1:3" x14ac:dyDescent="0.25">
      <c r="A2" s="2">
        <v>1</v>
      </c>
      <c r="B2" s="2" t="s">
        <v>114</v>
      </c>
      <c r="C2" s="2" t="s">
        <v>133</v>
      </c>
    </row>
    <row r="3" spans="1:3" x14ac:dyDescent="0.25">
      <c r="A3" s="2">
        <v>2</v>
      </c>
      <c r="B3" s="2" t="s">
        <v>109</v>
      </c>
      <c r="C3" s="2" t="s">
        <v>127</v>
      </c>
    </row>
    <row r="4" spans="1:3" x14ac:dyDescent="0.25">
      <c r="A4" s="2">
        <v>3</v>
      </c>
      <c r="B4" s="2" t="s">
        <v>124</v>
      </c>
      <c r="C4" s="2" t="s">
        <v>143</v>
      </c>
    </row>
    <row r="5" spans="1:3" x14ac:dyDescent="0.25">
      <c r="A5" s="2">
        <v>4</v>
      </c>
      <c r="B5" s="2" t="s">
        <v>118</v>
      </c>
      <c r="C5" s="2" t="s">
        <v>334</v>
      </c>
    </row>
    <row r="6" spans="1:3" x14ac:dyDescent="0.25">
      <c r="A6" s="2">
        <v>5</v>
      </c>
      <c r="B6" s="2" t="s">
        <v>122</v>
      </c>
      <c r="C6" s="2" t="s">
        <v>141</v>
      </c>
    </row>
    <row r="7" spans="1:3" x14ac:dyDescent="0.25">
      <c r="A7" s="2">
        <v>6</v>
      </c>
      <c r="B7" s="2" t="s">
        <v>113</v>
      </c>
      <c r="C7" s="2" t="s">
        <v>132</v>
      </c>
    </row>
    <row r="8" spans="1:3" x14ac:dyDescent="0.25">
      <c r="A8" s="2">
        <v>7</v>
      </c>
      <c r="B8" s="2" t="s">
        <v>121</v>
      </c>
      <c r="C8" s="2" t="s">
        <v>335</v>
      </c>
    </row>
    <row r="9" spans="1:3" x14ac:dyDescent="0.25">
      <c r="A9" s="2">
        <v>8</v>
      </c>
      <c r="B9" s="2" t="s">
        <v>115</v>
      </c>
      <c r="C9" s="2" t="s">
        <v>134</v>
      </c>
    </row>
    <row r="10" spans="1:3" x14ac:dyDescent="0.25">
      <c r="A10" s="2">
        <v>9</v>
      </c>
      <c r="B10" s="2" t="s">
        <v>120</v>
      </c>
      <c r="C10" s="2" t="s">
        <v>139</v>
      </c>
    </row>
    <row r="11" spans="1:3" x14ac:dyDescent="0.25">
      <c r="A11" s="2">
        <v>10</v>
      </c>
      <c r="B11" s="2" t="s">
        <v>146</v>
      </c>
      <c r="C11" s="2" t="s">
        <v>147</v>
      </c>
    </row>
    <row r="12" spans="1:3" x14ac:dyDescent="0.25">
      <c r="A12" s="2">
        <v>11</v>
      </c>
      <c r="B12" s="2" t="s">
        <v>112</v>
      </c>
      <c r="C12" s="2" t="s">
        <v>131</v>
      </c>
    </row>
    <row r="13" spans="1:3" x14ac:dyDescent="0.25">
      <c r="A13" s="2">
        <v>12</v>
      </c>
      <c r="B13" s="2" t="s">
        <v>111</v>
      </c>
      <c r="C13" s="2" t="s">
        <v>130</v>
      </c>
    </row>
    <row r="14" spans="1:3" x14ac:dyDescent="0.25">
      <c r="A14" s="2">
        <v>13</v>
      </c>
      <c r="B14" s="2" t="s">
        <v>116</v>
      </c>
      <c r="C14" s="2" t="s">
        <v>135</v>
      </c>
    </row>
    <row r="15" spans="1:3" x14ac:dyDescent="0.25">
      <c r="A15" s="2">
        <v>14</v>
      </c>
      <c r="B15" s="2" t="s">
        <v>119</v>
      </c>
      <c r="C15" s="2" t="s">
        <v>138</v>
      </c>
    </row>
    <row r="16" spans="1:3" x14ac:dyDescent="0.25">
      <c r="A16" s="2">
        <v>15</v>
      </c>
      <c r="B16" s="2" t="s">
        <v>110</v>
      </c>
      <c r="C16" s="2" t="s">
        <v>128</v>
      </c>
    </row>
    <row r="17" spans="1:3" x14ac:dyDescent="0.25">
      <c r="A17" s="2">
        <v>16</v>
      </c>
      <c r="B17" s="2" t="s">
        <v>108</v>
      </c>
      <c r="C17" s="2" t="s">
        <v>126</v>
      </c>
    </row>
    <row r="18" spans="1:3" x14ac:dyDescent="0.25">
      <c r="A18" s="2">
        <v>17</v>
      </c>
      <c r="B18" s="2" t="s">
        <v>125</v>
      </c>
      <c r="C18" s="2" t="s">
        <v>144</v>
      </c>
    </row>
    <row r="19" spans="1:3" x14ac:dyDescent="0.25">
      <c r="A19" s="2">
        <v>18</v>
      </c>
      <c r="B19" s="2" t="s">
        <v>129</v>
      </c>
      <c r="C19" s="2" t="s">
        <v>145</v>
      </c>
    </row>
    <row r="20" spans="1:3" x14ac:dyDescent="0.25">
      <c r="A20" s="2">
        <v>19</v>
      </c>
      <c r="B20" s="2" t="s">
        <v>117</v>
      </c>
      <c r="C20" s="2" t="s">
        <v>136</v>
      </c>
    </row>
    <row r="21" spans="1:3" x14ac:dyDescent="0.25">
      <c r="A21" s="2">
        <v>20</v>
      </c>
      <c r="B21" s="2" t="s">
        <v>123</v>
      </c>
      <c r="C21" s="2" t="s">
        <v>142</v>
      </c>
    </row>
    <row r="22" spans="1:3" x14ac:dyDescent="0.25">
      <c r="A22" s="70"/>
      <c r="B22" s="70" t="s">
        <v>338</v>
      </c>
      <c r="C22" s="71" t="s">
        <v>339</v>
      </c>
    </row>
  </sheetData>
  <dataValidations count="1">
    <dataValidation type="custom" allowBlank="1" showInputMessage="1" showErrorMessage="1" errorTitle="هشدار" error="هنگام تایپ عبارت از درج فاصله اضافی جلوگیری نمایید." sqref="B2:B22 C2:C22" xr:uid="{A7150A48-BAD1-4F87-B5D8-14EDEBB1D03F}">
      <formula1>B2=TRIM(B2)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70750-5655-418F-B475-F3B57C1A2B2B}">
  <dimension ref="A1:E21"/>
  <sheetViews>
    <sheetView rightToLeft="1" workbookViewId="0">
      <selection activeCell="E8" sqref="E8"/>
    </sheetView>
  </sheetViews>
  <sheetFormatPr defaultRowHeight="15" x14ac:dyDescent="0.25"/>
  <cols>
    <col min="1" max="1" width="19.42578125" customWidth="1"/>
    <col min="3" max="3" width="22.5703125" bestFit="1" customWidth="1"/>
    <col min="5" max="5" width="23.5703125" bestFit="1" customWidth="1"/>
  </cols>
  <sheetData>
    <row r="1" spans="1:5" x14ac:dyDescent="0.25">
      <c r="A1" t="s">
        <v>176</v>
      </c>
      <c r="C1" t="s">
        <v>332</v>
      </c>
      <c r="E1" t="s">
        <v>333</v>
      </c>
    </row>
    <row r="2" spans="1:5" x14ac:dyDescent="0.25">
      <c r="A2" s="2" t="s">
        <v>194</v>
      </c>
      <c r="C2" s="64" t="s">
        <v>194</v>
      </c>
      <c r="E2" s="65" t="s">
        <v>194</v>
      </c>
    </row>
    <row r="3" spans="1:5" x14ac:dyDescent="0.25">
      <c r="A3" s="2" t="s">
        <v>189</v>
      </c>
      <c r="C3" s="64" t="s">
        <v>189</v>
      </c>
      <c r="E3" s="65" t="s">
        <v>189</v>
      </c>
    </row>
    <row r="4" spans="1:5" x14ac:dyDescent="0.25">
      <c r="A4" s="2" t="s">
        <v>204</v>
      </c>
      <c r="C4" s="64" t="s">
        <v>204</v>
      </c>
      <c r="E4" s="65" t="s">
        <v>204</v>
      </c>
    </row>
    <row r="5" spans="1:5" x14ac:dyDescent="0.25">
      <c r="A5" s="2" t="s">
        <v>198</v>
      </c>
      <c r="C5" s="64" t="s">
        <v>198</v>
      </c>
      <c r="E5" s="65" t="s">
        <v>198</v>
      </c>
    </row>
    <row r="6" spans="1:5" x14ac:dyDescent="0.25">
      <c r="A6" s="2" t="s">
        <v>202</v>
      </c>
      <c r="C6" s="64" t="s">
        <v>202</v>
      </c>
      <c r="E6" s="65" t="s">
        <v>202</v>
      </c>
    </row>
    <row r="7" spans="1:5" x14ac:dyDescent="0.25">
      <c r="A7" s="2" t="s">
        <v>193</v>
      </c>
      <c r="C7" s="64" t="s">
        <v>193</v>
      </c>
      <c r="E7" s="65" t="s">
        <v>193</v>
      </c>
    </row>
    <row r="8" spans="1:5" x14ac:dyDescent="0.25">
      <c r="A8" s="2" t="s">
        <v>201</v>
      </c>
      <c r="C8" s="64" t="s">
        <v>201</v>
      </c>
      <c r="E8" s="65" t="s">
        <v>201</v>
      </c>
    </row>
    <row r="9" spans="1:5" x14ac:dyDescent="0.25">
      <c r="A9" s="2" t="s">
        <v>195</v>
      </c>
      <c r="C9" s="64" t="s">
        <v>195</v>
      </c>
      <c r="E9" s="65" t="s">
        <v>195</v>
      </c>
    </row>
    <row r="10" spans="1:5" x14ac:dyDescent="0.25">
      <c r="A10" s="2" t="s">
        <v>200</v>
      </c>
      <c r="C10" s="64" t="s">
        <v>200</v>
      </c>
      <c r="E10" s="65" t="s">
        <v>200</v>
      </c>
    </row>
    <row r="11" spans="1:5" x14ac:dyDescent="0.25">
      <c r="A11" s="2" t="s">
        <v>207</v>
      </c>
      <c r="C11" s="64" t="s">
        <v>207</v>
      </c>
      <c r="E11" s="65" t="s">
        <v>207</v>
      </c>
    </row>
    <row r="12" spans="1:5" x14ac:dyDescent="0.25">
      <c r="A12" s="2" t="s">
        <v>192</v>
      </c>
      <c r="C12" s="64" t="s">
        <v>192</v>
      </c>
      <c r="E12" s="65" t="s">
        <v>192</v>
      </c>
    </row>
    <row r="13" spans="1:5" x14ac:dyDescent="0.25">
      <c r="A13" s="2" t="s">
        <v>191</v>
      </c>
      <c r="C13" s="64" t="s">
        <v>191</v>
      </c>
      <c r="E13" s="65" t="s">
        <v>191</v>
      </c>
    </row>
    <row r="14" spans="1:5" x14ac:dyDescent="0.25">
      <c r="A14" s="2" t="s">
        <v>196</v>
      </c>
      <c r="C14" s="64" t="s">
        <v>196</v>
      </c>
      <c r="E14" s="65" t="s">
        <v>196</v>
      </c>
    </row>
    <row r="15" spans="1:5" x14ac:dyDescent="0.25">
      <c r="A15" s="2" t="s">
        <v>199</v>
      </c>
      <c r="C15" s="64" t="s">
        <v>199</v>
      </c>
      <c r="E15" s="65" t="s">
        <v>199</v>
      </c>
    </row>
    <row r="16" spans="1:5" x14ac:dyDescent="0.25">
      <c r="A16" s="2" t="s">
        <v>190</v>
      </c>
      <c r="C16" s="64" t="s">
        <v>190</v>
      </c>
      <c r="E16" s="65" t="s">
        <v>190</v>
      </c>
    </row>
    <row r="17" spans="1:5" x14ac:dyDescent="0.25">
      <c r="A17" s="2" t="s">
        <v>181</v>
      </c>
      <c r="C17" s="64" t="s">
        <v>181</v>
      </c>
      <c r="E17" s="65" t="s">
        <v>181</v>
      </c>
    </row>
    <row r="18" spans="1:5" x14ac:dyDescent="0.25">
      <c r="A18" s="2" t="s">
        <v>205</v>
      </c>
      <c r="C18" s="64" t="s">
        <v>205</v>
      </c>
      <c r="E18" s="65" t="s">
        <v>205</v>
      </c>
    </row>
    <row r="19" spans="1:5" x14ac:dyDescent="0.25">
      <c r="A19" s="2" t="s">
        <v>206</v>
      </c>
      <c r="C19" s="64" t="s">
        <v>206</v>
      </c>
      <c r="E19" s="65" t="s">
        <v>206</v>
      </c>
    </row>
    <row r="20" spans="1:5" x14ac:dyDescent="0.25">
      <c r="A20" s="2" t="s">
        <v>197</v>
      </c>
      <c r="C20" s="64" t="s">
        <v>197</v>
      </c>
      <c r="E20" s="65" t="s">
        <v>197</v>
      </c>
    </row>
    <row r="21" spans="1:5" x14ac:dyDescent="0.25">
      <c r="A21" s="2" t="s">
        <v>203</v>
      </c>
      <c r="C21" s="64" t="s">
        <v>203</v>
      </c>
      <c r="E21" s="65" t="s">
        <v>203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881D7-A27E-49B0-B2EF-C3F53D9D76A5}">
  <dimension ref="A1:X9"/>
  <sheetViews>
    <sheetView rightToLeft="1" workbookViewId="0">
      <selection activeCell="J10" sqref="J10"/>
    </sheetView>
  </sheetViews>
  <sheetFormatPr defaultColWidth="9.140625" defaultRowHeight="18" x14ac:dyDescent="0.45"/>
  <cols>
    <col min="1" max="1" width="9.140625" style="33"/>
    <col min="2" max="2" width="9" style="33" bestFit="1" customWidth="1"/>
    <col min="3" max="3" width="9.140625" style="33"/>
    <col min="4" max="4" width="19" style="33" bestFit="1" customWidth="1"/>
    <col min="5" max="5" width="11.28515625" style="33" bestFit="1" customWidth="1"/>
    <col min="6" max="8" width="9.140625" style="33"/>
    <col min="9" max="9" width="12" style="33" bestFit="1" customWidth="1"/>
    <col min="10" max="10" width="10.5703125" style="33" bestFit="1" customWidth="1"/>
    <col min="11" max="20" width="9.140625" style="33"/>
    <col min="21" max="21" width="15.42578125" style="33" bestFit="1" customWidth="1"/>
    <col min="22" max="16384" width="9.140625" style="33"/>
  </cols>
  <sheetData>
    <row r="1" spans="1:24" s="31" customFormat="1" x14ac:dyDescent="0.25">
      <c r="A1" s="31" t="s">
        <v>274</v>
      </c>
      <c r="B1" s="31" t="s">
        <v>275</v>
      </c>
      <c r="C1" s="31" t="s">
        <v>276</v>
      </c>
      <c r="D1" s="31" t="s">
        <v>277</v>
      </c>
      <c r="E1" s="31" t="s">
        <v>278</v>
      </c>
      <c r="F1" s="31" t="s">
        <v>279</v>
      </c>
      <c r="G1" s="31" t="s">
        <v>280</v>
      </c>
      <c r="H1" s="31" t="s">
        <v>281</v>
      </c>
      <c r="I1" s="31" t="s">
        <v>282</v>
      </c>
      <c r="J1" s="31" t="s">
        <v>283</v>
      </c>
      <c r="K1" s="31" t="s">
        <v>284</v>
      </c>
      <c r="L1" s="31" t="s">
        <v>285</v>
      </c>
      <c r="M1" s="31" t="s">
        <v>286</v>
      </c>
      <c r="N1" s="31" t="s">
        <v>287</v>
      </c>
      <c r="O1" s="31" t="s">
        <v>288</v>
      </c>
      <c r="P1" s="31" t="s">
        <v>289</v>
      </c>
      <c r="Q1" s="31" t="s">
        <v>290</v>
      </c>
      <c r="R1" s="31" t="s">
        <v>291</v>
      </c>
      <c r="S1" s="31" t="s">
        <v>292</v>
      </c>
      <c r="T1" s="31" t="s">
        <v>293</v>
      </c>
      <c r="U1" s="32" t="s">
        <v>294</v>
      </c>
      <c r="V1" s="31" t="s">
        <v>295</v>
      </c>
      <c r="W1" s="31" t="s">
        <v>296</v>
      </c>
      <c r="X1" s="31" t="s">
        <v>297</v>
      </c>
    </row>
    <row r="2" spans="1:24" x14ac:dyDescent="0.45">
      <c r="A2" s="31" t="s">
        <v>279</v>
      </c>
      <c r="B2" s="31" t="s">
        <v>283</v>
      </c>
      <c r="C2" s="31" t="s">
        <v>288</v>
      </c>
      <c r="D2" s="31" t="s">
        <v>292</v>
      </c>
      <c r="E2" s="31" t="s">
        <v>295</v>
      </c>
      <c r="F2" s="33" t="s">
        <v>220</v>
      </c>
      <c r="G2" s="33" t="s">
        <v>223</v>
      </c>
      <c r="H2" s="33" t="s">
        <v>226</v>
      </c>
      <c r="I2" s="33" t="s">
        <v>229</v>
      </c>
      <c r="J2" s="33" t="s">
        <v>232</v>
      </c>
      <c r="K2" s="33" t="s">
        <v>235</v>
      </c>
      <c r="L2" s="33" t="s">
        <v>238</v>
      </c>
      <c r="M2" s="33" t="s">
        <v>241</v>
      </c>
      <c r="N2" s="33" t="s">
        <v>244</v>
      </c>
      <c r="O2" s="33" t="s">
        <v>247</v>
      </c>
      <c r="P2" s="33" t="s">
        <v>250</v>
      </c>
      <c r="Q2" s="33" t="s">
        <v>253</v>
      </c>
      <c r="R2" s="33" t="s">
        <v>256</v>
      </c>
      <c r="S2" s="33" t="s">
        <v>259</v>
      </c>
      <c r="T2" s="33" t="s">
        <v>262</v>
      </c>
      <c r="U2" s="33" t="s">
        <v>265</v>
      </c>
      <c r="V2" s="33" t="s">
        <v>268</v>
      </c>
      <c r="W2" s="33" t="s">
        <v>271</v>
      </c>
      <c r="X2" s="33" t="s">
        <v>126</v>
      </c>
    </row>
    <row r="3" spans="1:24" x14ac:dyDescent="0.45">
      <c r="A3" s="31" t="s">
        <v>280</v>
      </c>
      <c r="B3" s="31" t="s">
        <v>284</v>
      </c>
      <c r="C3" s="31" t="s">
        <v>289</v>
      </c>
      <c r="D3" s="31" t="s">
        <v>293</v>
      </c>
      <c r="E3" s="31" t="s">
        <v>296</v>
      </c>
      <c r="F3" s="33" t="s">
        <v>221</v>
      </c>
      <c r="G3" s="33" t="s">
        <v>224</v>
      </c>
      <c r="H3" s="33" t="s">
        <v>227</v>
      </c>
      <c r="I3" s="33" t="s">
        <v>230</v>
      </c>
      <c r="J3" s="33" t="s">
        <v>233</v>
      </c>
      <c r="K3" s="33" t="s">
        <v>236</v>
      </c>
      <c r="L3" s="33" t="s">
        <v>239</v>
      </c>
      <c r="M3" s="33" t="s">
        <v>242</v>
      </c>
      <c r="N3" s="33" t="s">
        <v>245</v>
      </c>
      <c r="O3" s="33" t="s">
        <v>248</v>
      </c>
      <c r="P3" s="33" t="s">
        <v>251</v>
      </c>
      <c r="Q3" s="33" t="s">
        <v>254</v>
      </c>
      <c r="R3" s="33" t="s">
        <v>257</v>
      </c>
      <c r="S3" s="33" t="s">
        <v>260</v>
      </c>
      <c r="T3" s="33" t="s">
        <v>263</v>
      </c>
      <c r="U3" s="33" t="s">
        <v>266</v>
      </c>
      <c r="V3" s="33" t="s">
        <v>269</v>
      </c>
      <c r="W3" s="33" t="s">
        <v>272</v>
      </c>
      <c r="X3" s="33" t="s">
        <v>134</v>
      </c>
    </row>
    <row r="4" spans="1:24" x14ac:dyDescent="0.45">
      <c r="A4" s="31" t="s">
        <v>281</v>
      </c>
      <c r="B4" s="31" t="s">
        <v>285</v>
      </c>
      <c r="C4" s="31" t="s">
        <v>290</v>
      </c>
      <c r="D4" s="31" t="s">
        <v>294</v>
      </c>
      <c r="E4" s="31"/>
      <c r="F4" s="33" t="s">
        <v>222</v>
      </c>
      <c r="G4" s="33" t="s">
        <v>225</v>
      </c>
      <c r="H4" s="33" t="s">
        <v>228</v>
      </c>
      <c r="I4" s="33" t="s">
        <v>231</v>
      </c>
      <c r="J4" s="33" t="s">
        <v>234</v>
      </c>
      <c r="K4" s="33" t="s">
        <v>237</v>
      </c>
      <c r="L4" s="33" t="s">
        <v>240</v>
      </c>
      <c r="M4" s="33" t="s">
        <v>243</v>
      </c>
      <c r="N4" s="33" t="s">
        <v>246</v>
      </c>
      <c r="O4" s="33" t="s">
        <v>249</v>
      </c>
      <c r="P4" s="33" t="s">
        <v>252</v>
      </c>
      <c r="Q4" s="33" t="s">
        <v>255</v>
      </c>
      <c r="R4" s="33" t="s">
        <v>258</v>
      </c>
      <c r="S4" s="33" t="s">
        <v>261</v>
      </c>
      <c r="T4" s="33" t="s">
        <v>264</v>
      </c>
      <c r="U4" s="33" t="s">
        <v>267</v>
      </c>
      <c r="V4" s="33" t="s">
        <v>270</v>
      </c>
      <c r="W4" s="33" t="s">
        <v>273</v>
      </c>
      <c r="X4" s="33" t="s">
        <v>298</v>
      </c>
    </row>
    <row r="5" spans="1:24" x14ac:dyDescent="0.45">
      <c r="A5" s="31" t="s">
        <v>282</v>
      </c>
      <c r="B5" s="31" t="s">
        <v>286</v>
      </c>
      <c r="C5" s="31" t="s">
        <v>291</v>
      </c>
      <c r="D5" s="31"/>
      <c r="E5" s="31"/>
      <c r="X5" s="33" t="s">
        <v>133</v>
      </c>
    </row>
    <row r="6" spans="1:24" x14ac:dyDescent="0.45">
      <c r="A6" s="31"/>
      <c r="B6" s="31" t="s">
        <v>287</v>
      </c>
      <c r="C6" s="31"/>
      <c r="D6" s="31"/>
      <c r="E6" s="31"/>
      <c r="X6" s="33" t="s">
        <v>299</v>
      </c>
    </row>
    <row r="7" spans="1:24" x14ac:dyDescent="0.45">
      <c r="A7" s="31"/>
      <c r="B7" s="31"/>
      <c r="C7" s="31"/>
      <c r="D7" s="31"/>
      <c r="E7" s="31"/>
      <c r="X7" s="33" t="s">
        <v>300</v>
      </c>
    </row>
    <row r="8" spans="1:24" x14ac:dyDescent="0.45">
      <c r="A8" s="31"/>
      <c r="B8" s="31"/>
      <c r="C8" s="31"/>
      <c r="D8" s="31"/>
      <c r="E8" s="31"/>
      <c r="X8" s="33" t="s">
        <v>301</v>
      </c>
    </row>
    <row r="9" spans="1:24" x14ac:dyDescent="0.45">
      <c r="X9" s="33" t="s">
        <v>302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FF121-054A-4D8C-B040-E6033D49D92D}">
  <dimension ref="A1:K55"/>
  <sheetViews>
    <sheetView rightToLeft="1" workbookViewId="0">
      <selection activeCell="J6" sqref="J6"/>
    </sheetView>
  </sheetViews>
  <sheetFormatPr defaultColWidth="9.140625" defaultRowHeight="18.75" x14ac:dyDescent="0.25"/>
  <cols>
    <col min="1" max="1" width="12.42578125" style="29" bestFit="1" customWidth="1"/>
    <col min="2" max="2" width="12.42578125" style="29" customWidth="1"/>
    <col min="3" max="3" width="17.5703125" style="30" customWidth="1"/>
    <col min="4" max="7" width="9.140625" style="29"/>
    <col min="8" max="8" width="14.140625" style="29" customWidth="1"/>
    <col min="9" max="9" width="12.5703125" style="29" customWidth="1"/>
    <col min="10" max="10" width="12.85546875" style="29" customWidth="1"/>
    <col min="11" max="11" width="12.7109375" style="29" bestFit="1" customWidth="1"/>
    <col min="12" max="16384" width="9.140625" style="29"/>
  </cols>
  <sheetData>
    <row r="1" spans="1:11" x14ac:dyDescent="0.25">
      <c r="A1" s="29" t="s">
        <v>217</v>
      </c>
      <c r="B1" s="29" t="s">
        <v>218</v>
      </c>
      <c r="C1" s="30" t="s">
        <v>219</v>
      </c>
    </row>
    <row r="2" spans="1:11" ht="21" x14ac:dyDescent="0.25">
      <c r="A2" s="29" t="s">
        <v>220</v>
      </c>
      <c r="B2" s="29">
        <v>1011015</v>
      </c>
      <c r="C2" s="30">
        <v>22000000</v>
      </c>
      <c r="G2" s="34" t="s">
        <v>306</v>
      </c>
      <c r="H2" s="34" t="s">
        <v>303</v>
      </c>
      <c r="I2" s="34" t="s">
        <v>217</v>
      </c>
      <c r="J2" s="34" t="s">
        <v>304</v>
      </c>
      <c r="K2" s="35" t="s">
        <v>305</v>
      </c>
    </row>
    <row r="3" spans="1:11" x14ac:dyDescent="0.25">
      <c r="A3" s="29" t="s">
        <v>221</v>
      </c>
      <c r="B3" s="29">
        <v>1011016</v>
      </c>
      <c r="C3" s="30">
        <v>27000000</v>
      </c>
      <c r="G3" s="36" t="s">
        <v>277</v>
      </c>
      <c r="H3" s="36" t="s">
        <v>293</v>
      </c>
      <c r="I3" s="36" t="s">
        <v>263</v>
      </c>
      <c r="J3" s="36">
        <f>VLOOKUP(I3,Table1[],2,FALSE)</f>
        <v>1011058</v>
      </c>
      <c r="K3" s="37">
        <f>VLOOKUP(I3,Table1[],3,FALSE)</f>
        <v>5200000</v>
      </c>
    </row>
    <row r="4" spans="1:11" x14ac:dyDescent="0.25">
      <c r="A4" s="29" t="s">
        <v>222</v>
      </c>
      <c r="B4" s="29">
        <v>1011017</v>
      </c>
      <c r="C4" s="30">
        <v>31000000</v>
      </c>
    </row>
    <row r="5" spans="1:11" x14ac:dyDescent="0.25">
      <c r="A5" s="29" t="s">
        <v>223</v>
      </c>
      <c r="B5" s="29">
        <v>1011018</v>
      </c>
      <c r="C5" s="30">
        <v>21000000</v>
      </c>
    </row>
    <row r="6" spans="1:11" x14ac:dyDescent="0.25">
      <c r="A6" s="29" t="s">
        <v>224</v>
      </c>
      <c r="B6" s="29">
        <v>1011019</v>
      </c>
      <c r="C6" s="30">
        <v>26000000</v>
      </c>
    </row>
    <row r="7" spans="1:11" x14ac:dyDescent="0.25">
      <c r="A7" s="29" t="s">
        <v>225</v>
      </c>
      <c r="B7" s="29">
        <v>1011020</v>
      </c>
      <c r="C7" s="30">
        <v>30000000</v>
      </c>
    </row>
    <row r="8" spans="1:11" x14ac:dyDescent="0.25">
      <c r="A8" s="29" t="s">
        <v>226</v>
      </c>
      <c r="B8" s="29">
        <v>1011021</v>
      </c>
      <c r="C8" s="30">
        <v>20000000</v>
      </c>
    </row>
    <row r="9" spans="1:11" x14ac:dyDescent="0.25">
      <c r="A9" s="29" t="s">
        <v>227</v>
      </c>
      <c r="B9" s="29">
        <v>1011022</v>
      </c>
      <c r="C9" s="30">
        <v>25000000</v>
      </c>
    </row>
    <row r="10" spans="1:11" x14ac:dyDescent="0.25">
      <c r="A10" s="29" t="s">
        <v>228</v>
      </c>
      <c r="B10" s="29">
        <v>1011023</v>
      </c>
      <c r="C10" s="30">
        <v>32000000</v>
      </c>
    </row>
    <row r="11" spans="1:11" x14ac:dyDescent="0.25">
      <c r="A11" s="29" t="s">
        <v>229</v>
      </c>
      <c r="B11" s="29">
        <v>1011024</v>
      </c>
      <c r="C11" s="30">
        <v>23000000</v>
      </c>
    </row>
    <row r="12" spans="1:11" x14ac:dyDescent="0.25">
      <c r="A12" s="29" t="s">
        <v>230</v>
      </c>
      <c r="B12" s="29">
        <v>1011025</v>
      </c>
      <c r="C12" s="30">
        <v>28000000</v>
      </c>
    </row>
    <row r="13" spans="1:11" x14ac:dyDescent="0.25">
      <c r="A13" s="29" t="s">
        <v>231</v>
      </c>
      <c r="B13" s="29">
        <v>1011026</v>
      </c>
      <c r="C13" s="30">
        <v>33000000</v>
      </c>
    </row>
    <row r="14" spans="1:11" x14ac:dyDescent="0.25">
      <c r="A14" s="29" t="s">
        <v>232</v>
      </c>
      <c r="B14" s="29">
        <v>1011027</v>
      </c>
      <c r="C14" s="30">
        <v>23000000</v>
      </c>
    </row>
    <row r="15" spans="1:11" x14ac:dyDescent="0.25">
      <c r="A15" s="29" t="s">
        <v>233</v>
      </c>
      <c r="B15" s="29">
        <v>1011028</v>
      </c>
      <c r="C15" s="30">
        <v>28000000</v>
      </c>
    </row>
    <row r="16" spans="1:11" x14ac:dyDescent="0.25">
      <c r="A16" s="29" t="s">
        <v>234</v>
      </c>
      <c r="B16" s="29">
        <v>1011029</v>
      </c>
      <c r="C16" s="30">
        <v>33000000</v>
      </c>
    </row>
    <row r="17" spans="1:3" x14ac:dyDescent="0.25">
      <c r="A17" s="29" t="s">
        <v>235</v>
      </c>
      <c r="B17" s="29">
        <v>1011030</v>
      </c>
      <c r="C17" s="30">
        <v>33000000</v>
      </c>
    </row>
    <row r="18" spans="1:3" x14ac:dyDescent="0.25">
      <c r="A18" s="29" t="s">
        <v>236</v>
      </c>
      <c r="B18" s="29">
        <v>1011031</v>
      </c>
      <c r="C18" s="30">
        <v>38000000</v>
      </c>
    </row>
    <row r="19" spans="1:3" x14ac:dyDescent="0.25">
      <c r="A19" s="29" t="s">
        <v>237</v>
      </c>
      <c r="B19" s="29">
        <v>1011032</v>
      </c>
      <c r="C19" s="30">
        <v>43000000</v>
      </c>
    </row>
    <row r="20" spans="1:3" x14ac:dyDescent="0.25">
      <c r="A20" s="29" t="s">
        <v>238</v>
      </c>
      <c r="B20" s="29">
        <v>1011033</v>
      </c>
      <c r="C20" s="30">
        <v>18000000</v>
      </c>
    </row>
    <row r="21" spans="1:3" x14ac:dyDescent="0.25">
      <c r="A21" s="29" t="s">
        <v>239</v>
      </c>
      <c r="B21" s="29">
        <v>1011034</v>
      </c>
      <c r="C21" s="30">
        <v>21000000</v>
      </c>
    </row>
    <row r="22" spans="1:3" x14ac:dyDescent="0.25">
      <c r="A22" s="29" t="s">
        <v>240</v>
      </c>
      <c r="B22" s="29">
        <v>1011035</v>
      </c>
      <c r="C22" s="30">
        <v>25000000</v>
      </c>
    </row>
    <row r="23" spans="1:3" x14ac:dyDescent="0.25">
      <c r="A23" s="29" t="s">
        <v>241</v>
      </c>
      <c r="B23" s="29">
        <v>1011036</v>
      </c>
      <c r="C23" s="30">
        <v>15000000</v>
      </c>
    </row>
    <row r="24" spans="1:3" x14ac:dyDescent="0.25">
      <c r="A24" s="29" t="s">
        <v>242</v>
      </c>
      <c r="B24" s="29">
        <v>1011037</v>
      </c>
      <c r="C24" s="30">
        <v>19000000</v>
      </c>
    </row>
    <row r="25" spans="1:3" x14ac:dyDescent="0.25">
      <c r="A25" s="29" t="s">
        <v>243</v>
      </c>
      <c r="B25" s="29">
        <v>1011038</v>
      </c>
      <c r="C25" s="30">
        <v>23000000</v>
      </c>
    </row>
    <row r="26" spans="1:3" x14ac:dyDescent="0.25">
      <c r="A26" s="29" t="s">
        <v>244</v>
      </c>
      <c r="B26" s="29">
        <v>1011039</v>
      </c>
      <c r="C26" s="30">
        <v>16000000</v>
      </c>
    </row>
    <row r="27" spans="1:3" x14ac:dyDescent="0.25">
      <c r="A27" s="29" t="s">
        <v>245</v>
      </c>
      <c r="B27" s="29">
        <v>1011040</v>
      </c>
      <c r="C27" s="30">
        <v>20000000</v>
      </c>
    </row>
    <row r="28" spans="1:3" x14ac:dyDescent="0.25">
      <c r="A28" s="29" t="s">
        <v>246</v>
      </c>
      <c r="B28" s="29">
        <v>1011041</v>
      </c>
      <c r="C28" s="30">
        <v>22000000</v>
      </c>
    </row>
    <row r="29" spans="1:3" x14ac:dyDescent="0.25">
      <c r="A29" s="29" t="s">
        <v>247</v>
      </c>
      <c r="B29" s="29">
        <v>1011042</v>
      </c>
      <c r="C29" s="30">
        <v>42000000</v>
      </c>
    </row>
    <row r="30" spans="1:3" x14ac:dyDescent="0.25">
      <c r="A30" s="29" t="s">
        <v>248</v>
      </c>
      <c r="B30" s="29">
        <v>1011043</v>
      </c>
      <c r="C30" s="30">
        <v>53000000</v>
      </c>
    </row>
    <row r="31" spans="1:3" x14ac:dyDescent="0.25">
      <c r="A31" s="29" t="s">
        <v>249</v>
      </c>
      <c r="B31" s="29">
        <v>1011044</v>
      </c>
      <c r="C31" s="30">
        <v>64000000</v>
      </c>
    </row>
    <row r="32" spans="1:3" x14ac:dyDescent="0.25">
      <c r="A32" s="29" t="s">
        <v>250</v>
      </c>
      <c r="B32" s="29">
        <v>1011045</v>
      </c>
      <c r="C32" s="30">
        <v>44000000</v>
      </c>
    </row>
    <row r="33" spans="1:3" x14ac:dyDescent="0.25">
      <c r="A33" s="29" t="s">
        <v>251</v>
      </c>
      <c r="B33" s="29">
        <v>1011046</v>
      </c>
      <c r="C33" s="30">
        <v>54000000</v>
      </c>
    </row>
    <row r="34" spans="1:3" x14ac:dyDescent="0.25">
      <c r="A34" s="29" t="s">
        <v>252</v>
      </c>
      <c r="B34" s="29">
        <v>1011047</v>
      </c>
      <c r="C34" s="30">
        <v>65000000</v>
      </c>
    </row>
    <row r="35" spans="1:3" x14ac:dyDescent="0.25">
      <c r="A35" s="29" t="s">
        <v>253</v>
      </c>
      <c r="B35" s="29">
        <v>1011048</v>
      </c>
      <c r="C35" s="30">
        <v>44000000</v>
      </c>
    </row>
    <row r="36" spans="1:3" x14ac:dyDescent="0.25">
      <c r="A36" s="29" t="s">
        <v>254</v>
      </c>
      <c r="B36" s="29">
        <v>1011049</v>
      </c>
      <c r="C36" s="30">
        <v>54000000</v>
      </c>
    </row>
    <row r="37" spans="1:3" x14ac:dyDescent="0.25">
      <c r="A37" s="29" t="s">
        <v>255</v>
      </c>
      <c r="B37" s="29">
        <v>1011050</v>
      </c>
      <c r="C37" s="30">
        <v>65000000</v>
      </c>
    </row>
    <row r="38" spans="1:3" x14ac:dyDescent="0.25">
      <c r="A38" s="29" t="s">
        <v>256</v>
      </c>
      <c r="B38" s="29">
        <v>1011051</v>
      </c>
      <c r="C38" s="30">
        <v>47000000</v>
      </c>
    </row>
    <row r="39" spans="1:3" x14ac:dyDescent="0.25">
      <c r="A39" s="29" t="s">
        <v>257</v>
      </c>
      <c r="B39" s="29">
        <v>1011052</v>
      </c>
      <c r="C39" s="30">
        <v>56000000</v>
      </c>
    </row>
    <row r="40" spans="1:3" x14ac:dyDescent="0.25">
      <c r="A40" s="29" t="s">
        <v>258</v>
      </c>
      <c r="B40" s="29">
        <v>1011053</v>
      </c>
      <c r="C40" s="30">
        <v>67000000</v>
      </c>
    </row>
    <row r="41" spans="1:3" x14ac:dyDescent="0.25">
      <c r="A41" s="29" t="s">
        <v>259</v>
      </c>
      <c r="B41" s="29">
        <v>1011054</v>
      </c>
      <c r="C41" s="30">
        <v>3500000</v>
      </c>
    </row>
    <row r="42" spans="1:3" x14ac:dyDescent="0.25">
      <c r="A42" s="29" t="s">
        <v>260</v>
      </c>
      <c r="B42" s="29">
        <v>1011055</v>
      </c>
      <c r="C42" s="30">
        <v>5000000</v>
      </c>
    </row>
    <row r="43" spans="1:3" x14ac:dyDescent="0.25">
      <c r="A43" s="29" t="s">
        <v>261</v>
      </c>
      <c r="B43" s="29">
        <v>1011056</v>
      </c>
      <c r="C43" s="30">
        <v>6000000</v>
      </c>
    </row>
    <row r="44" spans="1:3" x14ac:dyDescent="0.25">
      <c r="A44" s="29" t="s">
        <v>262</v>
      </c>
      <c r="B44" s="29">
        <v>1011057</v>
      </c>
      <c r="C44" s="30">
        <v>3700000</v>
      </c>
    </row>
    <row r="45" spans="1:3" x14ac:dyDescent="0.25">
      <c r="A45" s="29" t="s">
        <v>263</v>
      </c>
      <c r="B45" s="29">
        <v>1011058</v>
      </c>
      <c r="C45" s="30">
        <v>5200000</v>
      </c>
    </row>
    <row r="46" spans="1:3" x14ac:dyDescent="0.25">
      <c r="A46" s="29" t="s">
        <v>264</v>
      </c>
      <c r="B46" s="29">
        <v>1011059</v>
      </c>
      <c r="C46" s="30">
        <v>6300000</v>
      </c>
    </row>
    <row r="47" spans="1:3" x14ac:dyDescent="0.25">
      <c r="A47" s="29" t="s">
        <v>265</v>
      </c>
      <c r="B47" s="29">
        <v>1011060</v>
      </c>
      <c r="C47" s="30">
        <v>3600000</v>
      </c>
    </row>
    <row r="48" spans="1:3" x14ac:dyDescent="0.25">
      <c r="A48" s="29" t="s">
        <v>266</v>
      </c>
      <c r="B48" s="29">
        <v>1011061</v>
      </c>
      <c r="C48" s="30">
        <v>5100000</v>
      </c>
    </row>
    <row r="49" spans="1:3" x14ac:dyDescent="0.25">
      <c r="A49" s="29" t="s">
        <v>267</v>
      </c>
      <c r="B49" s="29">
        <v>1011062</v>
      </c>
      <c r="C49" s="30">
        <v>6200000</v>
      </c>
    </row>
    <row r="50" spans="1:3" x14ac:dyDescent="0.25">
      <c r="A50" s="29" t="s">
        <v>268</v>
      </c>
      <c r="B50" s="29">
        <v>1011063</v>
      </c>
      <c r="C50" s="30">
        <v>120000000</v>
      </c>
    </row>
    <row r="51" spans="1:3" x14ac:dyDescent="0.25">
      <c r="A51" s="29" t="s">
        <v>269</v>
      </c>
      <c r="B51" s="29">
        <v>1011064</v>
      </c>
      <c r="C51" s="30">
        <v>132000000</v>
      </c>
    </row>
    <row r="52" spans="1:3" x14ac:dyDescent="0.25">
      <c r="A52" s="29" t="s">
        <v>270</v>
      </c>
      <c r="B52" s="29">
        <v>1011065</v>
      </c>
      <c r="C52" s="30">
        <v>143000000</v>
      </c>
    </row>
    <row r="53" spans="1:3" x14ac:dyDescent="0.25">
      <c r="A53" s="29" t="s">
        <v>271</v>
      </c>
      <c r="B53" s="29">
        <v>1011066</v>
      </c>
      <c r="C53" s="30">
        <v>125000000</v>
      </c>
    </row>
    <row r="54" spans="1:3" x14ac:dyDescent="0.25">
      <c r="A54" s="29" t="s">
        <v>272</v>
      </c>
      <c r="B54" s="29">
        <v>1011067</v>
      </c>
      <c r="C54" s="30">
        <v>136000000</v>
      </c>
    </row>
    <row r="55" spans="1:3" x14ac:dyDescent="0.25">
      <c r="A55" s="29" t="s">
        <v>273</v>
      </c>
      <c r="B55" s="29">
        <v>1011068</v>
      </c>
      <c r="C55" s="30">
        <v>147000000</v>
      </c>
    </row>
  </sheetData>
  <dataValidations count="2">
    <dataValidation type="list" allowBlank="1" showInputMessage="1" showErrorMessage="1" sqref="I3" xr:uid="{83014C9B-FE68-471E-A6E7-5F27A1DB8E8D}">
      <formula1>INDIRECT($H3)</formula1>
    </dataValidation>
    <dataValidation type="list" allowBlank="1" showInputMessage="1" showErrorMessage="1" sqref="H3" xr:uid="{9F5DDF54-5133-4B1D-8FB7-7E51A90CBE8F}">
      <formula1>INDIRECT($G3)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475DA03-0C85-4235-B81A-294DEA98AFF1}">
          <x14:formula1>
            <xm:f>' lists'!$A$1:$E$1</xm:f>
          </x14:formula1>
          <xm:sqref>G3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FD776-2975-478D-9AAB-CFD6A06DB9D3}">
  <sheetPr>
    <tabColor rgb="FF00B050"/>
  </sheetPr>
  <dimension ref="A1:O12"/>
  <sheetViews>
    <sheetView rightToLeft="1" tabSelected="1" zoomScale="85" zoomScaleNormal="85" workbookViewId="0">
      <selection activeCell="L8" sqref="L8"/>
    </sheetView>
  </sheetViews>
  <sheetFormatPr defaultColWidth="5.7109375" defaultRowHeight="18.75" x14ac:dyDescent="0.25"/>
  <cols>
    <col min="1" max="1" width="7.5703125" style="12" customWidth="1"/>
    <col min="2" max="2" width="8" style="12" customWidth="1"/>
    <col min="3" max="3" width="17.85546875" style="12" customWidth="1"/>
    <col min="4" max="4" width="15.28515625" style="12" customWidth="1"/>
    <col min="5" max="5" width="14.85546875" style="12" bestFit="1" customWidth="1"/>
    <col min="6" max="14" width="5.7109375" style="1"/>
    <col min="15" max="15" width="8.5703125" style="1" bestFit="1" customWidth="1"/>
    <col min="16" max="16384" width="5.7109375" style="1"/>
  </cols>
  <sheetData>
    <row r="1" spans="1:15" ht="21.75" thickBot="1" x14ac:dyDescent="0.3">
      <c r="A1" s="19" t="s">
        <v>0</v>
      </c>
      <c r="B1" s="19" t="s">
        <v>175</v>
      </c>
      <c r="C1" s="19" t="s">
        <v>176</v>
      </c>
      <c r="D1" s="19" t="s">
        <v>1</v>
      </c>
      <c r="E1" s="20" t="s">
        <v>177</v>
      </c>
    </row>
    <row r="2" spans="1:15" x14ac:dyDescent="0.25">
      <c r="A2" s="13">
        <v>1</v>
      </c>
      <c r="B2" s="13">
        <v>1235</v>
      </c>
      <c r="C2" s="13" t="s">
        <v>180</v>
      </c>
      <c r="D2" s="13" t="s">
        <v>178</v>
      </c>
      <c r="E2" s="16">
        <v>-1000000</v>
      </c>
      <c r="O2" s="1" t="b">
        <f>COUNTIFS($B$1:$B$12,$B1,$C$1:$C$12,$C1,$D$1:$D$12,$D1,$E$1:$E$12,$E1)&gt;1</f>
        <v>0</v>
      </c>
    </row>
    <row r="3" spans="1:15" x14ac:dyDescent="0.25">
      <c r="A3" s="14">
        <v>2</v>
      </c>
      <c r="B3" s="14">
        <v>1235</v>
      </c>
      <c r="C3" s="14" t="s">
        <v>180</v>
      </c>
      <c r="D3" s="14" t="s">
        <v>178</v>
      </c>
      <c r="E3" s="17">
        <v>-1000000</v>
      </c>
      <c r="O3" s="1" t="b">
        <f>COUNTIFS($B$1:$B$12,$B1,$C$1:$C$12,$C1,$D$1:$D$12,$D1,$E$1:$E$12,$E1)&gt;1</f>
        <v>0</v>
      </c>
    </row>
    <row r="4" spans="1:15" x14ac:dyDescent="0.25">
      <c r="A4" s="15">
        <v>3</v>
      </c>
      <c r="B4" s="15">
        <v>1234</v>
      </c>
      <c r="C4" s="15" t="s">
        <v>181</v>
      </c>
      <c r="D4" s="15" t="s">
        <v>185</v>
      </c>
      <c r="E4" s="18">
        <v>200000</v>
      </c>
      <c r="O4" s="1" t="b">
        <f>COUNTIFS($B$1:$B$12,$B1,$C$1:$C$12,$C1,$D$1:$D$12,$D1,$E$1:$E$12,$E1)&gt;1</f>
        <v>0</v>
      </c>
    </row>
    <row r="5" spans="1:15" x14ac:dyDescent="0.25">
      <c r="A5" s="14">
        <v>4</v>
      </c>
      <c r="B5" s="14">
        <v>1234</v>
      </c>
      <c r="C5" s="14" t="s">
        <v>181</v>
      </c>
      <c r="D5" s="14" t="s">
        <v>186</v>
      </c>
      <c r="E5" s="17">
        <v>200000</v>
      </c>
      <c r="O5" s="1" t="b">
        <f>COUNTIFS($B$1:$B$12,$B1,$C$1:$C$12,$C1,$D$1:$D$12,$D1,$E$1:$E$12,$E1)&gt;1</f>
        <v>0</v>
      </c>
    </row>
    <row r="6" spans="1:15" x14ac:dyDescent="0.25">
      <c r="A6" s="15">
        <v>5</v>
      </c>
      <c r="B6" s="15">
        <v>1234</v>
      </c>
      <c r="C6" s="15" t="s">
        <v>181</v>
      </c>
      <c r="D6" s="15"/>
      <c r="E6" s="18">
        <v>-5000000</v>
      </c>
    </row>
    <row r="7" spans="1:15" x14ac:dyDescent="0.25">
      <c r="A7" s="14">
        <v>6</v>
      </c>
      <c r="B7" s="14">
        <v>1236</v>
      </c>
      <c r="C7" s="14" t="s">
        <v>182</v>
      </c>
      <c r="D7" s="14" t="s">
        <v>179</v>
      </c>
      <c r="E7" s="17">
        <v>100000</v>
      </c>
    </row>
    <row r="8" spans="1:15" x14ac:dyDescent="0.25">
      <c r="A8" s="15">
        <v>7</v>
      </c>
      <c r="B8" s="15">
        <v>1237</v>
      </c>
      <c r="C8" s="15" t="s">
        <v>183</v>
      </c>
      <c r="D8" s="15"/>
      <c r="E8" s="18"/>
    </row>
    <row r="9" spans="1:15" x14ac:dyDescent="0.25">
      <c r="A9" s="14">
        <v>8</v>
      </c>
      <c r="B9" s="14">
        <v>1235</v>
      </c>
      <c r="C9" s="14" t="s">
        <v>180</v>
      </c>
      <c r="D9" s="14" t="s">
        <v>178</v>
      </c>
      <c r="E9" s="17">
        <v>-1000000</v>
      </c>
    </row>
    <row r="10" spans="1:15" x14ac:dyDescent="0.25">
      <c r="A10" s="15">
        <v>9</v>
      </c>
      <c r="B10" s="15">
        <v>1238</v>
      </c>
      <c r="C10" s="15" t="s">
        <v>184</v>
      </c>
      <c r="D10" s="15"/>
      <c r="E10" s="18"/>
    </row>
    <row r="11" spans="1:15" x14ac:dyDescent="0.25">
      <c r="A11" s="14">
        <v>12</v>
      </c>
      <c r="B11" s="14">
        <v>1236</v>
      </c>
      <c r="C11" s="14" t="s">
        <v>182</v>
      </c>
      <c r="D11" s="14" t="s">
        <v>179</v>
      </c>
      <c r="E11" s="17">
        <v>10000</v>
      </c>
    </row>
    <row r="12" spans="1:15" x14ac:dyDescent="0.25">
      <c r="A12" s="21">
        <v>13</v>
      </c>
      <c r="B12" s="21">
        <v>1236</v>
      </c>
      <c r="C12" s="21" t="s">
        <v>182</v>
      </c>
      <c r="D12" s="21" t="s">
        <v>179</v>
      </c>
      <c r="E12" s="22">
        <v>10000</v>
      </c>
    </row>
  </sheetData>
  <conditionalFormatting sqref="C1:C1048576">
    <cfRule type="containsErrors" priority="1" stopIfTrue="1">
      <formula>ISERROR(C1)</formula>
    </cfRule>
  </conditionalFormatting>
  <conditionalFormatting sqref="B1:E12">
    <cfRule type="expression" dxfId="0" priority="15">
      <formula>COUNTIFS($B$1:$B$12,$B1,$C$1:$C$12,$C1,$D$1:$D$12,$D1,$E$1:$E$12,$E1)&gt;1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5E41C-2923-4999-896D-2E221A46ABC1}">
  <sheetPr>
    <tabColor rgb="FF00B050"/>
  </sheetPr>
  <dimension ref="A1:H13"/>
  <sheetViews>
    <sheetView rightToLeft="1" zoomScale="85" zoomScaleNormal="85" workbookViewId="0">
      <selection activeCell="B3" sqref="B3"/>
    </sheetView>
  </sheetViews>
  <sheetFormatPr defaultColWidth="5.7109375" defaultRowHeight="18.75" x14ac:dyDescent="0.25"/>
  <cols>
    <col min="1" max="1" width="7.5703125" style="12" customWidth="1"/>
    <col min="2" max="2" width="17.85546875" style="12" customWidth="1"/>
    <col min="3" max="3" width="5.7109375" style="1"/>
    <col min="4" max="4" width="5.7109375" style="1" customWidth="1"/>
    <col min="5" max="5" width="14.28515625" style="1" customWidth="1"/>
    <col min="6" max="7" width="5.7109375" style="1"/>
    <col min="8" max="8" width="7.5703125" style="1" bestFit="1" customWidth="1"/>
    <col min="9" max="16384" width="5.7109375" style="1"/>
  </cols>
  <sheetData>
    <row r="1" spans="1:8" ht="21.75" thickBot="1" x14ac:dyDescent="0.3">
      <c r="A1" s="19" t="s">
        <v>0</v>
      </c>
      <c r="B1" s="19" t="s">
        <v>187</v>
      </c>
    </row>
    <row r="2" spans="1:8" x14ac:dyDescent="0.25">
      <c r="A2" s="13">
        <v>1</v>
      </c>
      <c r="B2" s="13">
        <v>9125745589</v>
      </c>
      <c r="D2" s="1">
        <f>LEN(Table45[[#This Row],[شماره موبایل مشتری]])</f>
        <v>10</v>
      </c>
      <c r="E2" s="1" t="str">
        <f>TEXT(Table45[[#This Row],[شماره موبایل مشتری]],"00000000000")</f>
        <v>09125745589</v>
      </c>
      <c r="H2" s="1" t="b">
        <f>AND(COUNTIF(B:B,$B2)=1,LEN($B2)=10)</f>
        <v>1</v>
      </c>
    </row>
    <row r="3" spans="1:8" ht="19.5" thickBot="1" x14ac:dyDescent="0.3">
      <c r="A3" s="15">
        <v>2</v>
      </c>
      <c r="B3" s="15">
        <v>9125074588</v>
      </c>
      <c r="D3" s="1">
        <f>LEN(Table45[[#This Row],[شماره موبایل مشتری]])</f>
        <v>10</v>
      </c>
      <c r="E3" s="1" t="str">
        <f>TEXT(Table45[[#This Row],[شماره موبایل مشتری]],"00000000000")</f>
        <v>09125074588</v>
      </c>
      <c r="H3" s="1" t="b">
        <f t="shared" ref="H3:H13" si="0">AND(COUNTIF(B:B,$B3)=1,LEN($B3)=10)</f>
        <v>1</v>
      </c>
    </row>
    <row r="4" spans="1:8" x14ac:dyDescent="0.25">
      <c r="A4" s="13">
        <v>3</v>
      </c>
      <c r="B4" s="14">
        <v>9125027777</v>
      </c>
      <c r="D4" s="1">
        <f>LEN(Table45[[#This Row],[شماره موبایل مشتری]])</f>
        <v>10</v>
      </c>
      <c r="E4" s="1" t="str">
        <f>TEXT(Table45[[#This Row],[شماره موبایل مشتری]],"00000000000")</f>
        <v>09125027777</v>
      </c>
      <c r="H4" s="1" t="b">
        <f t="shared" si="0"/>
        <v>1</v>
      </c>
    </row>
    <row r="5" spans="1:8" x14ac:dyDescent="0.25">
      <c r="A5" s="15">
        <v>4</v>
      </c>
      <c r="B5" s="15">
        <v>9125027799</v>
      </c>
      <c r="D5" s="1">
        <f>LEN(Table45[[#This Row],[شماره موبایل مشتری]])</f>
        <v>10</v>
      </c>
      <c r="E5" s="1" t="str">
        <f>TEXT(Table45[[#This Row],[شماره موبایل مشتری]],"00000000000")</f>
        <v>09125027799</v>
      </c>
      <c r="H5" s="1" t="b">
        <f t="shared" si="0"/>
        <v>1</v>
      </c>
    </row>
    <row r="6" spans="1:8" x14ac:dyDescent="0.25">
      <c r="A6" s="21">
        <v>5</v>
      </c>
      <c r="B6" s="15">
        <v>9125027722</v>
      </c>
      <c r="D6" s="1">
        <f>LEN(Table45[[#This Row],[شماره موبایل مشتری]])</f>
        <v>10</v>
      </c>
      <c r="E6" s="1" t="str">
        <f>TEXT(Table45[[#This Row],[شماره موبایل مشتری]],"00000000000")</f>
        <v>09125027722</v>
      </c>
      <c r="H6" s="1" t="b">
        <f t="shared" si="0"/>
        <v>1</v>
      </c>
    </row>
    <row r="7" spans="1:8" x14ac:dyDescent="0.25">
      <c r="A7" s="21"/>
      <c r="B7" s="15">
        <v>9125745580</v>
      </c>
      <c r="D7" s="1">
        <f>LEN(Table45[[#This Row],[شماره موبایل مشتری]])</f>
        <v>10</v>
      </c>
      <c r="E7" s="1" t="str">
        <f>TEXT(Table45[[#This Row],[شماره موبایل مشتری]],"00000000000")</f>
        <v>09125745580</v>
      </c>
      <c r="H7" s="1" t="b">
        <f t="shared" si="0"/>
        <v>1</v>
      </c>
    </row>
    <row r="8" spans="1:8" x14ac:dyDescent="0.25">
      <c r="A8" s="23"/>
      <c r="B8" s="15"/>
      <c r="D8" s="1">
        <f>LEN(Table45[[#This Row],[شماره موبایل مشتری]])</f>
        <v>0</v>
      </c>
      <c r="E8" s="1" t="str">
        <f>TEXT(Table45[[#This Row],[شماره موبایل مشتری]],"00000000000")</f>
        <v>00000000000</v>
      </c>
      <c r="H8" s="1" t="b">
        <f t="shared" si="0"/>
        <v>0</v>
      </c>
    </row>
    <row r="9" spans="1:8" x14ac:dyDescent="0.25">
      <c r="A9" s="23"/>
      <c r="B9" s="15"/>
      <c r="D9" s="1">
        <f>LEN(Table45[[#This Row],[شماره موبایل مشتری]])</f>
        <v>0</v>
      </c>
      <c r="E9" s="1" t="str">
        <f>TEXT(Table45[[#This Row],[شماره موبایل مشتری]],"00000000000")</f>
        <v>00000000000</v>
      </c>
      <c r="H9" s="1" t="b">
        <f t="shared" si="0"/>
        <v>0</v>
      </c>
    </row>
    <row r="10" spans="1:8" x14ac:dyDescent="0.25">
      <c r="A10" s="23"/>
      <c r="B10" s="15"/>
      <c r="D10" s="1">
        <f>LEN(Table45[[#This Row],[شماره موبایل مشتری]])</f>
        <v>0</v>
      </c>
      <c r="E10" s="1" t="str">
        <f>TEXT(Table45[[#This Row],[شماره موبایل مشتری]],"00000000000")</f>
        <v>00000000000</v>
      </c>
      <c r="H10" s="1" t="b">
        <f t="shared" si="0"/>
        <v>0</v>
      </c>
    </row>
    <row r="11" spans="1:8" x14ac:dyDescent="0.25">
      <c r="A11" s="23"/>
      <c r="B11" s="15"/>
      <c r="D11" s="1">
        <f>LEN(Table45[[#This Row],[شماره موبایل مشتری]])</f>
        <v>0</v>
      </c>
      <c r="E11" s="1" t="str">
        <f>TEXT(Table45[[#This Row],[شماره موبایل مشتری]],"00000000000")</f>
        <v>00000000000</v>
      </c>
      <c r="H11" s="1" t="b">
        <f t="shared" si="0"/>
        <v>0</v>
      </c>
    </row>
    <row r="12" spans="1:8" x14ac:dyDescent="0.25">
      <c r="A12" s="23"/>
      <c r="B12" s="15"/>
      <c r="D12" s="1">
        <f>LEN(Table45[[#This Row],[شماره موبایل مشتری]])</f>
        <v>0</v>
      </c>
      <c r="E12" s="1" t="str">
        <f>TEXT(Table45[[#This Row],[شماره موبایل مشتری]],"00000000000")</f>
        <v>00000000000</v>
      </c>
      <c r="H12" s="1" t="b">
        <f t="shared" si="0"/>
        <v>0</v>
      </c>
    </row>
    <row r="13" spans="1:8" x14ac:dyDescent="0.25">
      <c r="A13" s="23"/>
      <c r="B13" s="15"/>
      <c r="D13" s="1">
        <f>LEN(Table45[[#This Row],[شماره موبایل مشتری]])</f>
        <v>0</v>
      </c>
      <c r="E13" s="1" t="str">
        <f>TEXT(Table45[[#This Row],[شماره موبایل مشتری]],"00000000000")</f>
        <v>00000000000</v>
      </c>
      <c r="H13" s="1" t="b">
        <f t="shared" si="0"/>
        <v>0</v>
      </c>
    </row>
  </sheetData>
  <dataValidations count="2">
    <dataValidation type="custom" allowBlank="1" showInputMessage="1" showErrorMessage="1" sqref="B14:B1048576" xr:uid="{5CA0CC82-D8A6-46B4-8AB7-A5D48B7B3E87}">
      <formula1>"and(countif(b:b,b1)=1,len(b1)=11)"</formula1>
    </dataValidation>
    <dataValidation type="custom" allowBlank="1" showInputMessage="1" showErrorMessage="1" errorTitle="خطا در ثبت شماره تماس" error="لطفاً در خصوص ثبت شماره تماس تکراری یا ثبت شماره با تعداد ارقام اشتباه دقت نمایید._x000a_" sqref="B2:B13" xr:uid="{EB9CC9D0-CCC7-4B41-8144-98C68C704E59}">
      <formula1>AND(COUNTIF(B:B,$B2)=1,LEN($B2)=10)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9185A-4AD7-471D-B087-F2FC576E241D}">
  <sheetPr>
    <tabColor rgb="FF00B050"/>
  </sheetPr>
  <dimension ref="A1:L21"/>
  <sheetViews>
    <sheetView rightToLeft="1" zoomScaleNormal="100" workbookViewId="0">
      <selection activeCell="J2" sqref="J2"/>
    </sheetView>
  </sheetViews>
  <sheetFormatPr defaultRowHeight="15" x14ac:dyDescent="0.25"/>
  <cols>
    <col min="1" max="4" width="9.140625" style="2"/>
    <col min="5" max="5" width="18.140625" style="7" customWidth="1"/>
    <col min="6" max="6" width="14.140625" style="2" bestFit="1" customWidth="1"/>
    <col min="7" max="8" width="16.85546875" style="2" bestFit="1" customWidth="1"/>
    <col min="9" max="16384" width="9.140625" style="2"/>
  </cols>
  <sheetData>
    <row r="1" spans="1:12" x14ac:dyDescent="0.25">
      <c r="A1" s="2" t="s">
        <v>0</v>
      </c>
      <c r="B1" s="2" t="s">
        <v>103</v>
      </c>
      <c r="C1" s="2" t="s">
        <v>104</v>
      </c>
      <c r="D1" s="2" t="s">
        <v>105</v>
      </c>
      <c r="E1" s="7" t="s">
        <v>106</v>
      </c>
      <c r="F1" s="2" t="s">
        <v>6</v>
      </c>
      <c r="G1" s="2" t="s">
        <v>7</v>
      </c>
      <c r="H1" s="2" t="s">
        <v>7</v>
      </c>
    </row>
    <row r="2" spans="1:12" x14ac:dyDescent="0.25">
      <c r="A2" s="2">
        <v>1</v>
      </c>
      <c r="B2" s="2" t="s">
        <v>108</v>
      </c>
      <c r="C2" s="2" t="s">
        <v>126</v>
      </c>
      <c r="D2" s="2" t="s">
        <v>148</v>
      </c>
      <c r="E2" s="7">
        <v>931618270</v>
      </c>
      <c r="F2" s="2" t="str">
        <f>TEXT(E2,"0000000000")</f>
        <v>0931618270</v>
      </c>
      <c r="G2" s="11">
        <v>931618270</v>
      </c>
      <c r="H2" s="8">
        <v>931618270</v>
      </c>
      <c r="I2" s="2">
        <f>LEN(E2)</f>
        <v>9</v>
      </c>
      <c r="J2" s="2">
        <f t="shared" ref="J2:L2" si="0">LEN(F2)</f>
        <v>10</v>
      </c>
      <c r="K2" s="2">
        <f t="shared" si="0"/>
        <v>9</v>
      </c>
      <c r="L2" s="2">
        <f t="shared" si="0"/>
        <v>9</v>
      </c>
    </row>
    <row r="3" spans="1:12" x14ac:dyDescent="0.25">
      <c r="A3" s="2">
        <v>2</v>
      </c>
      <c r="B3" s="2" t="s">
        <v>109</v>
      </c>
      <c r="C3" s="2" t="s">
        <v>127</v>
      </c>
      <c r="D3" s="2" t="s">
        <v>149</v>
      </c>
      <c r="E3" s="7">
        <v>795399051</v>
      </c>
      <c r="F3" s="2" t="str">
        <f t="shared" ref="F3:F21" si="1">TEXT(E3,"0000000000")</f>
        <v>0795399051</v>
      </c>
      <c r="G3" s="11">
        <v>795399051</v>
      </c>
      <c r="H3" s="8">
        <v>795399051</v>
      </c>
    </row>
    <row r="4" spans="1:12" x14ac:dyDescent="0.25">
      <c r="A4" s="2">
        <v>3</v>
      </c>
      <c r="B4" s="2" t="s">
        <v>110</v>
      </c>
      <c r="C4" s="2" t="s">
        <v>128</v>
      </c>
      <c r="D4" s="2" t="s">
        <v>150</v>
      </c>
      <c r="E4" s="7">
        <v>687878281</v>
      </c>
      <c r="F4" s="2" t="str">
        <f t="shared" si="1"/>
        <v>0687878281</v>
      </c>
      <c r="G4" s="11">
        <v>687878281</v>
      </c>
      <c r="H4" s="8">
        <v>687878281</v>
      </c>
    </row>
    <row r="5" spans="1:12" x14ac:dyDescent="0.25">
      <c r="A5" s="2">
        <v>4</v>
      </c>
      <c r="B5" s="2" t="s">
        <v>111</v>
      </c>
      <c r="C5" s="2" t="s">
        <v>130</v>
      </c>
      <c r="D5" s="2" t="s">
        <v>151</v>
      </c>
      <c r="E5" s="7">
        <v>444943384</v>
      </c>
      <c r="F5" s="2" t="str">
        <f t="shared" si="1"/>
        <v>0444943384</v>
      </c>
      <c r="G5" s="11">
        <v>444943384</v>
      </c>
      <c r="H5" s="8">
        <v>444943384</v>
      </c>
    </row>
    <row r="6" spans="1:12" x14ac:dyDescent="0.25">
      <c r="A6" s="2">
        <v>5</v>
      </c>
      <c r="B6" s="2" t="s">
        <v>112</v>
      </c>
      <c r="C6" s="2" t="s">
        <v>131</v>
      </c>
      <c r="D6" s="2" t="s">
        <v>152</v>
      </c>
      <c r="E6" s="7">
        <v>427059267</v>
      </c>
      <c r="F6" s="2" t="str">
        <f t="shared" si="1"/>
        <v>0427059267</v>
      </c>
      <c r="G6" s="11">
        <v>427059267</v>
      </c>
      <c r="H6" s="8">
        <v>427059267</v>
      </c>
    </row>
    <row r="7" spans="1:12" x14ac:dyDescent="0.25">
      <c r="A7" s="2">
        <v>6</v>
      </c>
      <c r="B7" s="2" t="s">
        <v>113</v>
      </c>
      <c r="C7" s="2" t="s">
        <v>132</v>
      </c>
      <c r="D7" s="2" t="s">
        <v>153</v>
      </c>
      <c r="E7" s="7">
        <v>759827339</v>
      </c>
      <c r="F7" s="2" t="str">
        <f t="shared" si="1"/>
        <v>0759827339</v>
      </c>
      <c r="G7" s="11">
        <v>759827339</v>
      </c>
      <c r="H7" s="8">
        <v>759827339</v>
      </c>
    </row>
    <row r="8" spans="1:12" x14ac:dyDescent="0.25">
      <c r="A8" s="2">
        <v>7</v>
      </c>
      <c r="B8" s="2" t="s">
        <v>114</v>
      </c>
      <c r="C8" s="2" t="s">
        <v>133</v>
      </c>
      <c r="D8" s="2" t="s">
        <v>154</v>
      </c>
      <c r="E8" s="7">
        <v>812076623</v>
      </c>
      <c r="F8" s="2" t="str">
        <f t="shared" si="1"/>
        <v>0812076623</v>
      </c>
      <c r="G8" s="11">
        <v>812076623</v>
      </c>
      <c r="H8" s="8">
        <v>812076623</v>
      </c>
    </row>
    <row r="9" spans="1:12" x14ac:dyDescent="0.25">
      <c r="A9" s="2">
        <v>8</v>
      </c>
      <c r="B9" s="2" t="s">
        <v>115</v>
      </c>
      <c r="C9" s="2" t="s">
        <v>134</v>
      </c>
      <c r="D9" s="2" t="s">
        <v>155</v>
      </c>
      <c r="E9" s="7">
        <v>937792451</v>
      </c>
      <c r="F9" s="2" t="str">
        <f t="shared" si="1"/>
        <v>0937792451</v>
      </c>
      <c r="G9" s="11">
        <v>937792451</v>
      </c>
      <c r="H9" s="8">
        <v>937792451</v>
      </c>
    </row>
    <row r="10" spans="1:12" x14ac:dyDescent="0.25">
      <c r="A10" s="2">
        <v>9</v>
      </c>
      <c r="B10" s="2" t="s">
        <v>116</v>
      </c>
      <c r="C10" s="2" t="s">
        <v>135</v>
      </c>
      <c r="D10" s="2" t="s">
        <v>156</v>
      </c>
      <c r="E10" s="7">
        <v>487993762</v>
      </c>
      <c r="F10" s="2" t="str">
        <f t="shared" si="1"/>
        <v>0487993762</v>
      </c>
      <c r="G10" s="11">
        <v>487993762</v>
      </c>
      <c r="H10" s="8">
        <v>487993762</v>
      </c>
    </row>
    <row r="11" spans="1:12" x14ac:dyDescent="0.25">
      <c r="A11" s="2">
        <v>10</v>
      </c>
      <c r="B11" s="2" t="s">
        <v>117</v>
      </c>
      <c r="C11" s="2" t="s">
        <v>136</v>
      </c>
      <c r="D11" s="2" t="s">
        <v>157</v>
      </c>
      <c r="E11" s="7">
        <v>586425199</v>
      </c>
      <c r="F11" s="2" t="str">
        <f t="shared" si="1"/>
        <v>0586425199</v>
      </c>
      <c r="G11" s="11">
        <v>586425199</v>
      </c>
      <c r="H11" s="8">
        <v>586425199</v>
      </c>
    </row>
    <row r="12" spans="1:12" x14ac:dyDescent="0.25">
      <c r="A12" s="2">
        <v>11</v>
      </c>
      <c r="B12" s="2" t="s">
        <v>118</v>
      </c>
      <c r="C12" s="2" t="s">
        <v>137</v>
      </c>
      <c r="D12" s="2" t="s">
        <v>158</v>
      </c>
      <c r="E12" s="7">
        <v>907822280</v>
      </c>
      <c r="F12" s="2" t="str">
        <f t="shared" si="1"/>
        <v>0907822280</v>
      </c>
      <c r="G12" s="11">
        <v>907822280</v>
      </c>
      <c r="H12" s="8">
        <v>907822280</v>
      </c>
    </row>
    <row r="13" spans="1:12" x14ac:dyDescent="0.25">
      <c r="A13" s="2">
        <v>12</v>
      </c>
      <c r="B13" s="2" t="s">
        <v>119</v>
      </c>
      <c r="C13" s="2" t="s">
        <v>138</v>
      </c>
      <c r="D13" s="2" t="s">
        <v>159</v>
      </c>
      <c r="E13" s="7">
        <v>844484791</v>
      </c>
      <c r="F13" s="2" t="str">
        <f t="shared" si="1"/>
        <v>0844484791</v>
      </c>
      <c r="G13" s="11">
        <v>844484791</v>
      </c>
      <c r="H13" s="8">
        <v>844484791</v>
      </c>
    </row>
    <row r="14" spans="1:12" x14ac:dyDescent="0.25">
      <c r="A14" s="2">
        <v>13</v>
      </c>
      <c r="B14" s="2" t="s">
        <v>120</v>
      </c>
      <c r="C14" s="2" t="s">
        <v>139</v>
      </c>
      <c r="D14" s="2" t="s">
        <v>160</v>
      </c>
      <c r="E14" s="7">
        <v>504584075</v>
      </c>
      <c r="F14" s="2" t="str">
        <f t="shared" si="1"/>
        <v>0504584075</v>
      </c>
      <c r="G14" s="11">
        <v>504584075</v>
      </c>
      <c r="H14" s="8">
        <v>504584075</v>
      </c>
    </row>
    <row r="15" spans="1:12" x14ac:dyDescent="0.25">
      <c r="A15" s="2">
        <v>14</v>
      </c>
      <c r="B15" s="2" t="s">
        <v>121</v>
      </c>
      <c r="C15" s="2" t="s">
        <v>140</v>
      </c>
      <c r="D15" s="2" t="s">
        <v>161</v>
      </c>
      <c r="E15" s="7">
        <v>721290842</v>
      </c>
      <c r="F15" s="2" t="str">
        <f t="shared" si="1"/>
        <v>0721290842</v>
      </c>
      <c r="G15" s="11">
        <v>721290842</v>
      </c>
      <c r="H15" s="8">
        <v>721290842</v>
      </c>
    </row>
    <row r="16" spans="1:12" x14ac:dyDescent="0.25">
      <c r="A16" s="2">
        <v>15</v>
      </c>
      <c r="B16" s="2" t="s">
        <v>122</v>
      </c>
      <c r="C16" s="2" t="s">
        <v>141</v>
      </c>
      <c r="D16" s="2" t="s">
        <v>162</v>
      </c>
      <c r="E16" s="7">
        <v>985188852</v>
      </c>
      <c r="F16" s="2" t="str">
        <f t="shared" si="1"/>
        <v>0985188852</v>
      </c>
      <c r="G16" s="11">
        <v>985188852</v>
      </c>
      <c r="H16" s="8">
        <v>985188852</v>
      </c>
    </row>
    <row r="17" spans="1:8" x14ac:dyDescent="0.25">
      <c r="A17" s="2">
        <v>16</v>
      </c>
      <c r="B17" s="2" t="s">
        <v>123</v>
      </c>
      <c r="C17" s="2" t="s">
        <v>142</v>
      </c>
      <c r="D17" s="2" t="s">
        <v>163</v>
      </c>
      <c r="E17" s="7">
        <v>635251730</v>
      </c>
      <c r="F17" s="2" t="str">
        <f t="shared" si="1"/>
        <v>0635251730</v>
      </c>
      <c r="G17" s="11">
        <v>635251730</v>
      </c>
      <c r="H17" s="8">
        <v>635251730</v>
      </c>
    </row>
    <row r="18" spans="1:8" x14ac:dyDescent="0.25">
      <c r="A18" s="2">
        <v>17</v>
      </c>
      <c r="B18" s="2" t="s">
        <v>124</v>
      </c>
      <c r="C18" s="2" t="s">
        <v>143</v>
      </c>
      <c r="D18" s="2" t="s">
        <v>164</v>
      </c>
      <c r="E18" s="7">
        <v>647358696</v>
      </c>
      <c r="F18" s="2" t="str">
        <f t="shared" si="1"/>
        <v>0647358696</v>
      </c>
      <c r="G18" s="11">
        <v>647358696</v>
      </c>
      <c r="H18" s="8">
        <v>647358696</v>
      </c>
    </row>
    <row r="19" spans="1:8" x14ac:dyDescent="0.25">
      <c r="A19" s="2">
        <v>18</v>
      </c>
      <c r="B19" s="2" t="s">
        <v>125</v>
      </c>
      <c r="C19" s="2" t="s">
        <v>144</v>
      </c>
      <c r="D19" s="2" t="s">
        <v>165</v>
      </c>
      <c r="E19" s="7">
        <v>637659130</v>
      </c>
      <c r="F19" s="2" t="str">
        <f t="shared" si="1"/>
        <v>0637659130</v>
      </c>
      <c r="G19" s="11">
        <v>637659130</v>
      </c>
      <c r="H19" s="8">
        <v>637659130</v>
      </c>
    </row>
    <row r="20" spans="1:8" x14ac:dyDescent="0.25">
      <c r="A20" s="2">
        <v>19</v>
      </c>
      <c r="B20" s="2" t="s">
        <v>129</v>
      </c>
      <c r="C20" s="2" t="s">
        <v>145</v>
      </c>
      <c r="D20" s="2" t="s">
        <v>166</v>
      </c>
      <c r="E20" s="7">
        <v>965675214</v>
      </c>
      <c r="F20" s="2" t="str">
        <f t="shared" si="1"/>
        <v>0965675214</v>
      </c>
      <c r="G20" s="11">
        <v>965675214</v>
      </c>
      <c r="H20" s="8">
        <v>965675214</v>
      </c>
    </row>
    <row r="21" spans="1:8" x14ac:dyDescent="0.25">
      <c r="A21" s="2">
        <v>20</v>
      </c>
      <c r="B21" s="2" t="s">
        <v>146</v>
      </c>
      <c r="C21" s="2" t="s">
        <v>147</v>
      </c>
      <c r="D21" s="2" t="s">
        <v>167</v>
      </c>
      <c r="E21" s="7">
        <v>750786604</v>
      </c>
      <c r="F21" s="2" t="str">
        <f t="shared" si="1"/>
        <v>0750786604</v>
      </c>
      <c r="G21" s="11">
        <v>750786604</v>
      </c>
      <c r="H21" s="8">
        <v>750786604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950CA-2AD6-4A97-AE63-4EABD19DF35F}">
  <sheetPr>
    <tabColor rgb="FF00B050"/>
  </sheetPr>
  <dimension ref="A1:J21"/>
  <sheetViews>
    <sheetView rightToLeft="1" workbookViewId="0">
      <selection activeCell="F12" sqref="F12"/>
    </sheetView>
  </sheetViews>
  <sheetFormatPr defaultRowHeight="15" x14ac:dyDescent="0.25"/>
  <cols>
    <col min="1" max="1" width="9.140625" style="2"/>
    <col min="2" max="2" width="15.42578125" style="2" customWidth="1"/>
    <col min="3" max="16384" width="9.140625" style="2"/>
  </cols>
  <sheetData>
    <row r="1" spans="1:10" x14ac:dyDescent="0.25">
      <c r="A1" s="2" t="s">
        <v>0</v>
      </c>
      <c r="B1" s="2" t="s">
        <v>176</v>
      </c>
      <c r="C1" s="2" t="s">
        <v>209</v>
      </c>
      <c r="D1" s="2" t="s">
        <v>216</v>
      </c>
      <c r="E1" s="2" t="s">
        <v>212</v>
      </c>
      <c r="F1" s="2" t="s">
        <v>327</v>
      </c>
    </row>
    <row r="2" spans="1:10" x14ac:dyDescent="0.25">
      <c r="A2" s="2">
        <v>7</v>
      </c>
      <c r="B2" s="2" t="s">
        <v>194</v>
      </c>
      <c r="C2" s="2">
        <v>20</v>
      </c>
      <c r="D2" s="2">
        <f>RANK(Table57[[#This Row],[نمره]],$C$2:$C$21,0)</f>
        <v>1</v>
      </c>
      <c r="E2" s="2">
        <f>COUNTIF($C$1:C1,Table57[[#This Row],[نمره]])</f>
        <v>0</v>
      </c>
      <c r="F2" s="7">
        <f>Table57[[#This Row],[رتبه]]+Table57[[#This Row],[Column1]]</f>
        <v>1</v>
      </c>
      <c r="H2" s="2">
        <f>RANK(Table57[[#This Row],[نمره]],Table57[نمره],0)</f>
        <v>1</v>
      </c>
      <c r="J2" s="2">
        <f>COUNTIF($C$1:C1,Table57[[#This Row],[نمره]])</f>
        <v>0</v>
      </c>
    </row>
    <row r="3" spans="1:10" x14ac:dyDescent="0.25">
      <c r="A3" s="2">
        <v>2</v>
      </c>
      <c r="B3" s="2" t="s">
        <v>189</v>
      </c>
      <c r="C3" s="2">
        <v>19</v>
      </c>
      <c r="D3" s="2">
        <f>RANK(Table57[[#This Row],[نمره]],$C$2:$C$21,0)</f>
        <v>2</v>
      </c>
      <c r="E3" s="2">
        <f>COUNTIF($C$1:C2,Table57[[#This Row],[نمره]])</f>
        <v>0</v>
      </c>
      <c r="F3" s="7">
        <f>Table57[[#This Row],[رتبه]]+Table57[[#This Row],[Column1]]</f>
        <v>2</v>
      </c>
      <c r="H3" s="2">
        <f>RANK(Table57[[#This Row],[نمره]],Table57[نمره],0)</f>
        <v>2</v>
      </c>
      <c r="J3" s="2">
        <f>COUNTIF($C$1:C2,Table57[[#This Row],[نمره]])</f>
        <v>0</v>
      </c>
    </row>
    <row r="4" spans="1:10" x14ac:dyDescent="0.25">
      <c r="A4" s="2">
        <v>17</v>
      </c>
      <c r="B4" s="2" t="s">
        <v>204</v>
      </c>
      <c r="C4" s="2">
        <v>17</v>
      </c>
      <c r="D4" s="2">
        <f>RANK(Table57[[#This Row],[نمره]],$C$2:$C$21,0)</f>
        <v>3</v>
      </c>
      <c r="E4" s="2">
        <f>COUNTIF($C$1:C3,Table57[[#This Row],[نمره]])</f>
        <v>0</v>
      </c>
      <c r="F4" s="7">
        <f>Table57[[#This Row],[رتبه]]+Table57[[#This Row],[Column1]]</f>
        <v>3</v>
      </c>
      <c r="H4" s="2">
        <f>RANK(Table57[[#This Row],[نمره]],Table57[نمره],0)</f>
        <v>3</v>
      </c>
      <c r="J4" s="2">
        <f>COUNTIF($C$1:C3,Table57[[#This Row],[نمره]])</f>
        <v>0</v>
      </c>
    </row>
    <row r="5" spans="1:10" x14ac:dyDescent="0.25">
      <c r="A5" s="2">
        <v>11</v>
      </c>
      <c r="B5" s="2" t="s">
        <v>198</v>
      </c>
      <c r="C5" s="2">
        <v>16</v>
      </c>
      <c r="D5" s="2">
        <f>RANK(Table57[[#This Row],[نمره]],$C$2:$C$21,0)</f>
        <v>4</v>
      </c>
      <c r="E5" s="2">
        <f>COUNTIF($C$1:C4,Table57[[#This Row],[نمره]])</f>
        <v>0</v>
      </c>
      <c r="F5" s="7">
        <f>Table57[[#This Row],[رتبه]]+Table57[[#This Row],[Column1]]</f>
        <v>4</v>
      </c>
      <c r="H5" s="2">
        <f>RANK(Table57[[#This Row],[نمره]],Table57[نمره],0)</f>
        <v>4</v>
      </c>
      <c r="J5" s="2">
        <f>COUNTIF($C$1:C4,Table57[[#This Row],[نمره]])</f>
        <v>0</v>
      </c>
    </row>
    <row r="6" spans="1:10" x14ac:dyDescent="0.25">
      <c r="A6" s="2">
        <v>15</v>
      </c>
      <c r="B6" s="2" t="s">
        <v>202</v>
      </c>
      <c r="C6" s="2">
        <v>15</v>
      </c>
      <c r="D6" s="2">
        <f>RANK(Table57[[#This Row],[نمره]],$C$2:$C$21,0)</f>
        <v>5</v>
      </c>
      <c r="E6" s="2">
        <f>COUNTIF($C$1:C5,Table57[[#This Row],[نمره]])</f>
        <v>0</v>
      </c>
      <c r="F6" s="7">
        <f>Table57[[#This Row],[رتبه]]+Table57[[#This Row],[Column1]]</f>
        <v>5</v>
      </c>
      <c r="H6" s="2">
        <f>RANK(Table57[[#This Row],[نمره]],Table57[نمره],0)</f>
        <v>5</v>
      </c>
      <c r="J6" s="2">
        <f>COUNTIF($C$1:C5,Table57[[#This Row],[نمره]])</f>
        <v>0</v>
      </c>
    </row>
    <row r="7" spans="1:10" x14ac:dyDescent="0.25">
      <c r="A7" s="2">
        <v>6</v>
      </c>
      <c r="B7" s="2" t="s">
        <v>193</v>
      </c>
      <c r="C7" s="2">
        <v>13</v>
      </c>
      <c r="D7" s="2">
        <f>RANK(Table57[[#This Row],[نمره]],$C$2:$C$21,0)</f>
        <v>6</v>
      </c>
      <c r="E7" s="2">
        <f>COUNTIF($C$1:C6,Table57[[#This Row],[نمره]])</f>
        <v>0</v>
      </c>
      <c r="F7" s="7">
        <f>Table57[[#This Row],[رتبه]]+Table57[[#This Row],[Column1]]</f>
        <v>6</v>
      </c>
      <c r="H7" s="2">
        <f>RANK(Table57[[#This Row],[نمره]],Table57[نمره],0)</f>
        <v>6</v>
      </c>
      <c r="J7" s="2">
        <f>COUNTIF($C$1:C6,Table57[[#This Row],[نمره]])</f>
        <v>0</v>
      </c>
    </row>
    <row r="8" spans="1:10" x14ac:dyDescent="0.25">
      <c r="A8" s="2">
        <v>14</v>
      </c>
      <c r="B8" s="2" t="s">
        <v>201</v>
      </c>
      <c r="C8" s="2">
        <v>13</v>
      </c>
      <c r="D8" s="2">
        <f>RANK(Table57[[#This Row],[نمره]],$C$2:$C$21,0)</f>
        <v>6</v>
      </c>
      <c r="E8" s="2">
        <f>COUNTIF($C$1:C7,Table57[[#This Row],[نمره]])</f>
        <v>1</v>
      </c>
      <c r="F8" s="7">
        <f>Table57[[#This Row],[رتبه]]+Table57[[#This Row],[Column1]]</f>
        <v>7</v>
      </c>
      <c r="H8" s="2">
        <f>RANK(Table57[[#This Row],[نمره]],Table57[نمره],0)</f>
        <v>6</v>
      </c>
      <c r="J8" s="2">
        <f>COUNTIF($C$1:C7,Table57[[#This Row],[نمره]])</f>
        <v>1</v>
      </c>
    </row>
    <row r="9" spans="1:10" x14ac:dyDescent="0.25">
      <c r="A9" s="2">
        <v>8</v>
      </c>
      <c r="B9" s="2" t="s">
        <v>195</v>
      </c>
      <c r="C9" s="2">
        <v>12</v>
      </c>
      <c r="D9" s="2">
        <f>RANK(Table57[[#This Row],[نمره]],$C$2:$C$21,0)</f>
        <v>8</v>
      </c>
      <c r="E9" s="2">
        <f>COUNTIF($C$1:C8,Table57[[#This Row],[نمره]])</f>
        <v>0</v>
      </c>
      <c r="F9" s="7">
        <f>Table57[[#This Row],[رتبه]]+Table57[[#This Row],[Column1]]</f>
        <v>8</v>
      </c>
      <c r="H9" s="2">
        <f>RANK(Table57[[#This Row],[نمره]],Table57[نمره],0)</f>
        <v>8</v>
      </c>
      <c r="J9" s="2">
        <f>COUNTIF($C$1:C8,Table57[[#This Row],[نمره]])</f>
        <v>0</v>
      </c>
    </row>
    <row r="10" spans="1:10" x14ac:dyDescent="0.25">
      <c r="A10" s="2">
        <v>13</v>
      </c>
      <c r="B10" s="2" t="s">
        <v>200</v>
      </c>
      <c r="C10" s="2">
        <v>12</v>
      </c>
      <c r="D10" s="2">
        <f>RANK(Table57[[#This Row],[نمره]],$C$2:$C$21,0)</f>
        <v>8</v>
      </c>
      <c r="E10" s="2">
        <f>COUNTIF($C$1:C9,Table57[[#This Row],[نمره]])</f>
        <v>1</v>
      </c>
      <c r="F10" s="7">
        <f>Table57[[#This Row],[رتبه]]+Table57[[#This Row],[Column1]]</f>
        <v>9</v>
      </c>
      <c r="H10" s="2">
        <f>RANK(Table57[[#This Row],[نمره]],Table57[نمره],0)</f>
        <v>8</v>
      </c>
      <c r="J10" s="2">
        <f>COUNTIF($C$1:C9,Table57[[#This Row],[نمره]])</f>
        <v>1</v>
      </c>
    </row>
    <row r="11" spans="1:10" x14ac:dyDescent="0.25">
      <c r="A11" s="2">
        <v>20</v>
      </c>
      <c r="B11" s="2" t="s">
        <v>207</v>
      </c>
      <c r="C11" s="2">
        <v>12</v>
      </c>
      <c r="D11" s="2">
        <f>RANK(Table57[[#This Row],[نمره]],$C$2:$C$21,0)</f>
        <v>8</v>
      </c>
      <c r="E11" s="2">
        <f>COUNTIF($C$1:C10,Table57[[#This Row],[نمره]])</f>
        <v>2</v>
      </c>
      <c r="F11" s="7">
        <f>Table57[[#This Row],[رتبه]]+Table57[[#This Row],[Column1]]</f>
        <v>10</v>
      </c>
      <c r="H11" s="2">
        <f>RANK(Table57[[#This Row],[نمره]],Table57[نمره],0)</f>
        <v>8</v>
      </c>
      <c r="J11" s="2">
        <f>COUNTIF($C$1:C10,Table57[[#This Row],[نمره]])</f>
        <v>2</v>
      </c>
    </row>
    <row r="12" spans="1:10" x14ac:dyDescent="0.25">
      <c r="A12" s="2">
        <v>5</v>
      </c>
      <c r="B12" s="2" t="s">
        <v>192</v>
      </c>
      <c r="C12" s="2">
        <v>12</v>
      </c>
      <c r="D12" s="2">
        <f>RANK(Table57[[#This Row],[نمره]],$C$2:$C$21,0)</f>
        <v>8</v>
      </c>
      <c r="E12" s="2">
        <f>COUNTIF($C$1:C11,Table57[[#This Row],[نمره]])</f>
        <v>3</v>
      </c>
      <c r="F12" s="7">
        <f>Table57[[#This Row],[رتبه]]+Table57[[#This Row],[Column1]]</f>
        <v>11</v>
      </c>
      <c r="H12" s="2">
        <f>RANK(Table57[[#This Row],[نمره]],Table57[نمره],0)</f>
        <v>8</v>
      </c>
      <c r="J12" s="2">
        <f>COUNTIF($C$1:C11,Table57[[#This Row],[نمره]])</f>
        <v>3</v>
      </c>
    </row>
    <row r="13" spans="1:10" x14ac:dyDescent="0.25">
      <c r="A13" s="2">
        <v>4</v>
      </c>
      <c r="B13" s="2" t="s">
        <v>191</v>
      </c>
      <c r="C13" s="2">
        <v>11</v>
      </c>
      <c r="D13" s="2">
        <f>RANK(Table57[[#This Row],[نمره]],$C$2:$C$21,0)</f>
        <v>12</v>
      </c>
      <c r="E13" s="2">
        <f>COUNTIF($C$1:C12,Table57[[#This Row],[نمره]])</f>
        <v>0</v>
      </c>
      <c r="F13" s="7">
        <f>Table57[[#This Row],[رتبه]]+Table57[[#This Row],[Column1]]</f>
        <v>12</v>
      </c>
      <c r="H13" s="2">
        <f>RANK(Table57[[#This Row],[نمره]],Table57[نمره],0)</f>
        <v>12</v>
      </c>
      <c r="J13" s="2">
        <f>COUNTIF($C$1:C12,Table57[[#This Row],[نمره]])</f>
        <v>0</v>
      </c>
    </row>
    <row r="14" spans="1:10" x14ac:dyDescent="0.25">
      <c r="A14" s="2">
        <v>9</v>
      </c>
      <c r="B14" s="2" t="s">
        <v>196</v>
      </c>
      <c r="C14" s="2">
        <v>10</v>
      </c>
      <c r="D14" s="2">
        <f>RANK(Table57[[#This Row],[نمره]],$C$2:$C$21,0)</f>
        <v>13</v>
      </c>
      <c r="E14" s="2">
        <f>COUNTIF($C$1:C13,Table57[[#This Row],[نمره]])</f>
        <v>0</v>
      </c>
      <c r="F14" s="7">
        <f>Table57[[#This Row],[رتبه]]+Table57[[#This Row],[Column1]]</f>
        <v>13</v>
      </c>
      <c r="H14" s="2">
        <f>RANK(Table57[[#This Row],[نمره]],Table57[نمره],0)</f>
        <v>13</v>
      </c>
      <c r="J14" s="2">
        <f>COUNTIF($C$1:C13,Table57[[#This Row],[نمره]])</f>
        <v>0</v>
      </c>
    </row>
    <row r="15" spans="1:10" x14ac:dyDescent="0.25">
      <c r="A15" s="2">
        <v>12</v>
      </c>
      <c r="B15" s="2" t="s">
        <v>199</v>
      </c>
      <c r="C15" s="2">
        <v>9</v>
      </c>
      <c r="D15" s="2">
        <f>RANK(Table57[[#This Row],[نمره]],$C$2:$C$21,0)</f>
        <v>14</v>
      </c>
      <c r="E15" s="2">
        <f>COUNTIF($C$1:C14,Table57[[#This Row],[نمره]])</f>
        <v>0</v>
      </c>
      <c r="F15" s="7">
        <f>Table57[[#This Row],[رتبه]]+Table57[[#This Row],[Column1]]</f>
        <v>14</v>
      </c>
      <c r="H15" s="2">
        <f>RANK(Table57[[#This Row],[نمره]],Table57[نمره],0)</f>
        <v>14</v>
      </c>
      <c r="J15" s="2">
        <f>COUNTIF($C$1:C14,Table57[[#This Row],[نمره]])</f>
        <v>0</v>
      </c>
    </row>
    <row r="16" spans="1:10" x14ac:dyDescent="0.25">
      <c r="A16" s="2">
        <v>3</v>
      </c>
      <c r="B16" s="2" t="s">
        <v>190</v>
      </c>
      <c r="C16" s="2">
        <v>8</v>
      </c>
      <c r="D16" s="2">
        <f>RANK(Table57[[#This Row],[نمره]],$C$2:$C$21,0)</f>
        <v>15</v>
      </c>
      <c r="E16" s="2">
        <f>COUNTIF($C$1:C15,Table57[[#This Row],[نمره]])</f>
        <v>0</v>
      </c>
      <c r="F16" s="7">
        <f>Table57[[#This Row],[رتبه]]+Table57[[#This Row],[Column1]]</f>
        <v>15</v>
      </c>
      <c r="H16" s="2">
        <f>RANK(Table57[[#This Row],[نمره]],Table57[نمره],0)</f>
        <v>15</v>
      </c>
      <c r="J16" s="2">
        <f>COUNTIF($C$1:C15,Table57[[#This Row],[نمره]])</f>
        <v>0</v>
      </c>
    </row>
    <row r="17" spans="1:10" x14ac:dyDescent="0.25">
      <c r="A17" s="2">
        <v>1</v>
      </c>
      <c r="B17" s="2" t="s">
        <v>181</v>
      </c>
      <c r="C17" s="2">
        <v>7</v>
      </c>
      <c r="D17" s="2">
        <f>RANK(Table57[[#This Row],[نمره]],$C$2:$C$21,0)</f>
        <v>16</v>
      </c>
      <c r="E17" s="2">
        <f>COUNTIF($C$1:C16,Table57[[#This Row],[نمره]])</f>
        <v>0</v>
      </c>
      <c r="F17" s="7">
        <f>Table57[[#This Row],[رتبه]]+Table57[[#This Row],[Column1]]</f>
        <v>16</v>
      </c>
      <c r="H17" s="2">
        <f>RANK(Table57[[#This Row],[نمره]],Table57[نمره],0)</f>
        <v>16</v>
      </c>
      <c r="J17" s="2">
        <f>COUNTIF($C$1:C16,Table57[[#This Row],[نمره]])</f>
        <v>0</v>
      </c>
    </row>
    <row r="18" spans="1:10" x14ac:dyDescent="0.25">
      <c r="A18" s="2">
        <v>18</v>
      </c>
      <c r="B18" s="2" t="s">
        <v>205</v>
      </c>
      <c r="C18" s="2">
        <v>7</v>
      </c>
      <c r="D18" s="2">
        <f>RANK(Table57[[#This Row],[نمره]],$C$2:$C$21,0)</f>
        <v>16</v>
      </c>
      <c r="E18" s="2">
        <f>COUNTIF($C$1:C17,Table57[[#This Row],[نمره]])</f>
        <v>1</v>
      </c>
      <c r="F18" s="7">
        <f>Table57[[#This Row],[رتبه]]+Table57[[#This Row],[Column1]]</f>
        <v>17</v>
      </c>
      <c r="H18" s="2">
        <f>RANK(Table57[[#This Row],[نمره]],Table57[نمره],0)</f>
        <v>16</v>
      </c>
      <c r="J18" s="2">
        <f>COUNTIF($C$1:C17,Table57[[#This Row],[نمره]])</f>
        <v>1</v>
      </c>
    </row>
    <row r="19" spans="1:10" x14ac:dyDescent="0.25">
      <c r="A19" s="2">
        <v>19</v>
      </c>
      <c r="B19" s="2" t="s">
        <v>206</v>
      </c>
      <c r="C19" s="2">
        <v>7</v>
      </c>
      <c r="D19" s="2">
        <f>RANK(Table57[[#This Row],[نمره]],$C$2:$C$21,0)</f>
        <v>16</v>
      </c>
      <c r="E19" s="2">
        <f>COUNTIF($C$1:C18,Table57[[#This Row],[نمره]])</f>
        <v>2</v>
      </c>
      <c r="F19" s="7">
        <f>Table57[[#This Row],[رتبه]]+Table57[[#This Row],[Column1]]</f>
        <v>18</v>
      </c>
      <c r="H19" s="2">
        <f>RANK(Table57[[#This Row],[نمره]],Table57[نمره],0)</f>
        <v>16</v>
      </c>
      <c r="J19" s="2">
        <f>COUNTIF($C$1:C18,Table57[[#This Row],[نمره]])</f>
        <v>2</v>
      </c>
    </row>
    <row r="20" spans="1:10" x14ac:dyDescent="0.25">
      <c r="A20" s="2">
        <v>10</v>
      </c>
      <c r="B20" s="2" t="s">
        <v>197</v>
      </c>
      <c r="C20" s="2">
        <v>6</v>
      </c>
      <c r="D20" s="2">
        <f>RANK(Table57[[#This Row],[نمره]],$C$2:$C$21,0)</f>
        <v>19</v>
      </c>
      <c r="E20" s="2">
        <f>COUNTIF($C$1:C19,Table57[[#This Row],[نمره]])</f>
        <v>0</v>
      </c>
      <c r="F20" s="7">
        <f>Table57[[#This Row],[رتبه]]+Table57[[#This Row],[Column1]]</f>
        <v>19</v>
      </c>
      <c r="H20" s="2">
        <f>RANK(Table57[[#This Row],[نمره]],Table57[نمره],0)</f>
        <v>19</v>
      </c>
      <c r="J20" s="2">
        <f>COUNTIF($C$1:C19,Table57[[#This Row],[نمره]])</f>
        <v>0</v>
      </c>
    </row>
    <row r="21" spans="1:10" x14ac:dyDescent="0.25">
      <c r="A21" s="2">
        <v>16</v>
      </c>
      <c r="B21" s="2" t="s">
        <v>203</v>
      </c>
      <c r="C21" s="2">
        <v>6</v>
      </c>
      <c r="D21" s="2">
        <f>RANK(Table57[[#This Row],[نمره]],$C$2:$C$21,0)</f>
        <v>19</v>
      </c>
      <c r="E21" s="2">
        <f>COUNTIF($C$1:C20,Table57[[#This Row],[نمره]])</f>
        <v>1</v>
      </c>
      <c r="F21" s="7">
        <f>Table57[[#This Row],[رتبه]]+Table57[[#This Row],[Column1]]</f>
        <v>20</v>
      </c>
      <c r="H21" s="2">
        <f>RANK(Table57[[#This Row],[نمره]],Table57[نمره],0)</f>
        <v>19</v>
      </c>
      <c r="J21" s="2">
        <f>COUNTIF($C$1:C20,Table57[[#This Row],[نمره]])</f>
        <v>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23</vt:i4>
      </vt:variant>
    </vt:vector>
  </HeadingPairs>
  <TitlesOfParts>
    <vt:vector size="38" baseType="lpstr">
      <vt:lpstr>درج خودکار شماره ردیف</vt:lpstr>
      <vt:lpstr>چلوگیری از ثبت فاصله اضافی</vt:lpstr>
      <vt:lpstr>مخفی کردن بدون ابزار Hide</vt:lpstr>
      <vt:lpstr> lists</vt:lpstr>
      <vt:lpstr>لیست تو در تو</vt:lpstr>
      <vt:lpstr>قرمز شدن ردیفهای با داده تکراری</vt:lpstr>
      <vt:lpstr>چلوگیری از ثبت داده تکراری</vt:lpstr>
      <vt:lpstr>افزودن صفر به ابتدای کد ملی</vt:lpstr>
      <vt:lpstr>استخراج رتبه واقعی</vt:lpstr>
      <vt:lpstr>lock sheet and cells</vt:lpstr>
      <vt:lpstr>محاسبات تاریخ شمسی</vt:lpstr>
      <vt:lpstr>درج تاریخ با فرمت شمسی</vt:lpstr>
      <vt:lpstr>vlookup +</vt:lpstr>
      <vt:lpstr>vlookup+Row</vt:lpstr>
      <vt:lpstr>vlookup+column+match</vt:lpstr>
      <vt:lpstr>acer</vt:lpstr>
      <vt:lpstr>ADATA</vt:lpstr>
      <vt:lpstr>apple</vt:lpstr>
      <vt:lpstr>brother</vt:lpstr>
      <vt:lpstr>canon</vt:lpstr>
      <vt:lpstr>casio</vt:lpstr>
      <vt:lpstr>dell</vt:lpstr>
      <vt:lpstr>hp</vt:lpstr>
      <vt:lpstr>HTC</vt:lpstr>
      <vt:lpstr>Huawei</vt:lpstr>
      <vt:lpstr>lenovo</vt:lpstr>
      <vt:lpstr>LG</vt:lpstr>
      <vt:lpstr>nikon</vt:lpstr>
      <vt:lpstr>panasonic</vt:lpstr>
      <vt:lpstr>samsung</vt:lpstr>
      <vt:lpstr>seagate</vt:lpstr>
      <vt:lpstr>silicon</vt:lpstr>
      <vt:lpstr>sony</vt:lpstr>
      <vt:lpstr>پرینتر</vt:lpstr>
      <vt:lpstr>دوربین</vt:lpstr>
      <vt:lpstr>موبایل</vt:lpstr>
      <vt:lpstr>نوتبوک</vt:lpstr>
      <vt:lpstr>هارد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2020-08-20T15:32:40Z</dcterms:modified>
</cp:coreProperties>
</file>